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lotas\AREAL SITE\"/>
    </mc:Choice>
  </mc:AlternateContent>
  <xr:revisionPtr revIDLastSave="0" documentId="13_ncr:1_{8FC2B8CD-FF40-454E-970A-986FF679C8DE}" xr6:coauthVersionLast="46" xr6:coauthVersionMax="46" xr10:uidLastSave="{00000000-0000-0000-0000-000000000000}"/>
  <bookViews>
    <workbookView xWindow="14265" yWindow="45" windowWidth="14295" windowHeight="16155" xr2:uid="{B48F8C41-72AF-4F62-B6A9-8236AE2D76DD}"/>
  </bookViews>
  <sheets>
    <sheet name="Base de Dados" sheetId="1" r:id="rId1"/>
    <sheet name="Base Dados Fundo de Reserva" sheetId="4" r:id="rId2"/>
  </sheets>
  <definedNames>
    <definedName name="_xlnm._FilterDatabase" localSheetId="1" hidden="1">'Base Dados Fundo de Reserva'!$A$5:$I$32</definedName>
    <definedName name="_xlnm._FilterDatabase" localSheetId="0" hidden="1">'Base de Dados'!$A$5:$J$124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1" i="1" l="1"/>
  <c r="C122" i="1" s="1"/>
  <c r="B31" i="4"/>
  <c r="B32" i="4" s="1"/>
  <c r="C30" i="4"/>
  <c r="C31" i="4" s="1"/>
  <c r="C32" i="4" l="1"/>
  <c r="D34" i="4" l="1"/>
  <c r="B122" i="1"/>
  <c r="C123" i="1"/>
  <c r="D124" i="1" l="1"/>
  <c r="B34" i="4" l="1"/>
  <c r="B123" i="1" l="1"/>
  <c r="B124" i="1" l="1"/>
</calcChain>
</file>

<file path=xl/sharedStrings.xml><?xml version="1.0" encoding="utf-8"?>
<sst xmlns="http://schemas.openxmlformats.org/spreadsheetml/2006/main" count="350" uniqueCount="176">
  <si>
    <t>SAÍDAS</t>
  </si>
  <si>
    <t>ENTRADAS</t>
  </si>
  <si>
    <t>FORNECEDOR</t>
  </si>
  <si>
    <t>RUBRICA</t>
  </si>
  <si>
    <t>EMISSÃO</t>
  </si>
  <si>
    <t>PGTO</t>
  </si>
  <si>
    <t>Observações</t>
  </si>
  <si>
    <t>DOC</t>
  </si>
  <si>
    <t>DOCUMENTO</t>
  </si>
  <si>
    <t>DEMONSTRATIVO CONTA FUNDO DE RESERVA 06.219874.1-2</t>
  </si>
  <si>
    <t>CONCILIAÇÃO CONTA  06219784.0-5</t>
  </si>
  <si>
    <t>RESGATE AUTOMÁTICO</t>
  </si>
  <si>
    <t xml:space="preserve">Saldo anterior </t>
  </si>
  <si>
    <t>FERNANDO ORTIZ RIBEIRO</t>
  </si>
  <si>
    <t>MÉDICOS PJ</t>
  </si>
  <si>
    <t>GASES MEDICINAIS</t>
  </si>
  <si>
    <t>TATIANE ALVES BARBOSA</t>
  </si>
  <si>
    <t>BENEFÍCIOS</t>
  </si>
  <si>
    <t>EXPRESSO EMBAIXADOR</t>
  </si>
  <si>
    <t>CTCP</t>
  </si>
  <si>
    <t>MEDICAMENTOS</t>
  </si>
  <si>
    <t>CUSTOS BANCÁRIOS</t>
  </si>
  <si>
    <t>EVERNEO COMERCIAL</t>
  </si>
  <si>
    <t>AIR LIQUIDE</t>
  </si>
  <si>
    <t>REPASSE PROJETO</t>
  </si>
  <si>
    <t>APLICAÇÃO AUTOMÁTICA</t>
  </si>
  <si>
    <t>TARIFAS BANCÁRIAS</t>
  </si>
  <si>
    <t>MATERIAL MÉDICO</t>
  </si>
  <si>
    <t>G GOTUZZO</t>
  </si>
  <si>
    <t>JEOM GESTÃO FINANCEIRA</t>
  </si>
  <si>
    <t>PROTEPAR AR CONDICIONADO</t>
  </si>
  <si>
    <t>MARCOS ANDRE REICHERT</t>
  </si>
  <si>
    <t>DETETIZAÇÃO E DESRATIZAÇÃO</t>
  </si>
  <si>
    <t>NEO SOLUÇÕES</t>
  </si>
  <si>
    <t>LZC MEDEIROS LTDA</t>
  </si>
  <si>
    <t>GESTÃO DE RH</t>
  </si>
  <si>
    <t>JURÍDICO</t>
  </si>
  <si>
    <t>ÁGUA</t>
  </si>
  <si>
    <t>FOLHA DE PAGAMENTO</t>
  </si>
  <si>
    <t>ENCARGOS E CONTRIBUIÇÕES</t>
  </si>
  <si>
    <t>FGTS</t>
  </si>
  <si>
    <t>GRF</t>
  </si>
  <si>
    <t>JOSUÉ CAMINHA TURCO</t>
  </si>
  <si>
    <t>REM PESSOAL</t>
  </si>
  <si>
    <t>SANEP PELOTAS</t>
  </si>
  <si>
    <t>PENSÃO ALIM.</t>
  </si>
  <si>
    <t>ADIB SUBHI HASAN HUSEIN</t>
  </si>
  <si>
    <t>MEDICINA DO TRABALHO</t>
  </si>
  <si>
    <t>PB CONSULTORIA E GESTÃO</t>
  </si>
  <si>
    <t>INTERNET</t>
  </si>
  <si>
    <t>EVANDRO NUNES MELO</t>
  </si>
  <si>
    <t>RS PRODUTOS HOSPITALARES</t>
  </si>
  <si>
    <t>SF COM ALIMENTOS</t>
  </si>
  <si>
    <t>ALIMENTAÇÃO PAC. E FUNC.</t>
  </si>
  <si>
    <t>AMANDA DA COSTA PISTOLETTI</t>
  </si>
  <si>
    <t>OUTRAS FORMAS DE CONTR.</t>
  </si>
  <si>
    <t>RESSARC. DESPESAS</t>
  </si>
  <si>
    <t>MAXWELL OLIVEIRA DOS SANTOS</t>
  </si>
  <si>
    <t>MANUT.PREV EQUIPTO</t>
  </si>
  <si>
    <t>MARCIO RAMIRES DE AVILA</t>
  </si>
  <si>
    <t>SUPRIMENTOS DE INFORMÁTICA</t>
  </si>
  <si>
    <t>PRO RAD  C E R S S LTDA</t>
  </si>
  <si>
    <t>OUTROS(RX)</t>
  </si>
  <si>
    <t>INOVADORA SISTEMAS DE GESTÃO</t>
  </si>
  <si>
    <t>OUTROS(PR. ELETR.)</t>
  </si>
  <si>
    <t>MEDILAR IMP DISTR PRODUTOS</t>
  </si>
  <si>
    <t>REC S/N</t>
  </si>
  <si>
    <t>EDERSON DE SOUSA BARBOSA</t>
  </si>
  <si>
    <t>DIF.SALARIAL</t>
  </si>
  <si>
    <t>MONIT AVAL.CONTROLE</t>
  </si>
  <si>
    <t>CUSTOS INDIRETOS FEV23</t>
  </si>
  <si>
    <t>CUSTOS OPERACIONAIS</t>
  </si>
  <si>
    <t>ESCR.ROSARIENSE</t>
  </si>
  <si>
    <t>CONTABILIDADE + RH</t>
  </si>
  <si>
    <t>VINICIUS DE MEDEIROS ADVOCACIA</t>
  </si>
  <si>
    <t>SUPERVISOR DO CONTRATO</t>
  </si>
  <si>
    <t>DISTR SANTA CLARA</t>
  </si>
  <si>
    <t xml:space="preserve">SULMED ENGENHARIA </t>
  </si>
  <si>
    <t>CANAÃ DISTRIBUIDORA</t>
  </si>
  <si>
    <t>MATERIAL DE ESCRITÓRIO</t>
  </si>
  <si>
    <t>MATERIAL DE HIGIENE</t>
  </si>
  <si>
    <t>OSIRNET</t>
  </si>
  <si>
    <t>ESCRIPEL</t>
  </si>
  <si>
    <t>MCW PRODUTOS MEDICOS</t>
  </si>
  <si>
    <t>ALESSANDRA VERARDI LTDA</t>
  </si>
  <si>
    <t>SANTA CASA DE MISERICÓRDIA</t>
  </si>
  <si>
    <t>EXAMES LABORATÓRIO</t>
  </si>
  <si>
    <t>MANUT.PREDIAL PREVENTIVA</t>
  </si>
  <si>
    <t>LUIS HENRIQUE FARIAS DA SILVA</t>
  </si>
  <si>
    <t>BIANCA CARVALHO VERGARA</t>
  </si>
  <si>
    <t>OUTROS(PP)</t>
  </si>
  <si>
    <t>SECRETARIA DA RECEITA FEDERAL</t>
  </si>
  <si>
    <t>DARF 1708</t>
  </si>
  <si>
    <t>DARF 5952</t>
  </si>
  <si>
    <t>AJL DISTRIBUIDORA</t>
  </si>
  <si>
    <t>LOCAPANO INDUSTRIAL</t>
  </si>
  <si>
    <t>LAVANDERIA</t>
  </si>
  <si>
    <t>DARF PREV</t>
  </si>
  <si>
    <t>DARF 0561</t>
  </si>
  <si>
    <t xml:space="preserve">LABOTEK </t>
  </si>
  <si>
    <t>JS SERVIÇOS CONTÁBEIS</t>
  </si>
  <si>
    <t>CONCEITO MEDICINA</t>
  </si>
  <si>
    <t>CRF RS</t>
  </si>
  <si>
    <t>CEEE DISTRIBUIDORA</t>
  </si>
  <si>
    <t>ENERGIA ELÉTRICA</t>
  </si>
  <si>
    <t>LAGUNAS SERVIÇOS</t>
  </si>
  <si>
    <t>e-commerce</t>
  </si>
  <si>
    <t>BRW SUPORTE E LOGÍSTICA</t>
  </si>
  <si>
    <t>GLOBAL DISTRIBUIDORA</t>
  </si>
  <si>
    <t>PROVISÕES TRABALHISTAS</t>
  </si>
  <si>
    <t>PROVISÕES</t>
  </si>
  <si>
    <t>LOCMAR LOCAÇÃO EQUIPTOS</t>
  </si>
  <si>
    <t>Saldo anterior em 28/02/23</t>
  </si>
  <si>
    <t>PROVISÃO TRABALHISTA FEV23</t>
  </si>
  <si>
    <t>FÉRIAS RODRIGO MACHADO CANDIA</t>
  </si>
  <si>
    <t>FÉRIAS REGINA BORGES ANASTÁCIO</t>
  </si>
  <si>
    <t>FÉRIAS PAOLA RIECHEL VIEIRA</t>
  </si>
  <si>
    <t>RESC.SILVANA CASTRO DE OLIVEIRA</t>
  </si>
  <si>
    <t>FÉRIAS MATHEUS KRUGER GONÇALVES</t>
  </si>
  <si>
    <t>VANI JOSELE RODRIGUES</t>
  </si>
  <si>
    <t>ACORDO JUDICIAL</t>
  </si>
  <si>
    <t>ANA CLAUDIA VINHOLES</t>
  </si>
  <si>
    <t>PGTO HONORÁRIOS JUDICIAIS</t>
  </si>
  <si>
    <t>FÉRIAS JESSICA DE MORAES RODRIGUES</t>
  </si>
  <si>
    <t>FÉRIAS DAGMA CRISTIANE BORGES</t>
  </si>
  <si>
    <t>RESC.SCHIRLEI JARDIM CARDOSO</t>
  </si>
  <si>
    <t>FGTS RESCISÃO SCHIRLEI CARDOSO</t>
  </si>
  <si>
    <t>PROCESSAMENTO 5 FÉRIAS</t>
  </si>
  <si>
    <t>EMERSON BORGES DE ALMEIDA</t>
  </si>
  <si>
    <t>DEVOLUÇÃO PGTO INDEVIDO SF ALIMENTOS EM 28/02/23</t>
  </si>
  <si>
    <t>CNPJ</t>
  </si>
  <si>
    <t>37.147.798/0001-09</t>
  </si>
  <si>
    <t>06.294.126/0001-00</t>
  </si>
  <si>
    <t>00.331.788/0052-69</t>
  </si>
  <si>
    <t>00.867.301/0002-06</t>
  </si>
  <si>
    <t>07.752.236/0001-23</t>
  </si>
  <si>
    <t>24.011.673/0001-05</t>
  </si>
  <si>
    <t>92.189.612/0001-92</t>
  </si>
  <si>
    <t>33.133.017/0001-76</t>
  </si>
  <si>
    <t>00.346.075/0001-29</t>
  </si>
  <si>
    <t>32.043.118/0001-93</t>
  </si>
  <si>
    <t>09.359.360/0001-59</t>
  </si>
  <si>
    <t>40.886.577/0001-67</t>
  </si>
  <si>
    <t>37.754.175/0001-02</t>
  </si>
  <si>
    <t>40.207.816/0001-05</t>
  </si>
  <si>
    <t>04.268.698/0001-81</t>
  </si>
  <si>
    <t>27.391.596/0001-54</t>
  </si>
  <si>
    <t>02.427.932/0001-40</t>
  </si>
  <si>
    <t>10.773.501/0001-64</t>
  </si>
  <si>
    <t>03.945.709/0001-58</t>
  </si>
  <si>
    <t>17.524.854/0002-50</t>
  </si>
  <si>
    <t>92.220.862/0001-48</t>
  </si>
  <si>
    <t>94.389.400/0001-84</t>
  </si>
  <si>
    <t>87.651.345/0001-93</t>
  </si>
  <si>
    <t>07.569.101/0001-27</t>
  </si>
  <si>
    <t>92.219.559/0001-25</t>
  </si>
  <si>
    <t>08.606.524/0001-32</t>
  </si>
  <si>
    <t>06.941.912/0001-14</t>
  </si>
  <si>
    <t>36.296.785/0001-39</t>
  </si>
  <si>
    <t>87.958.674/0001-81</t>
  </si>
  <si>
    <t>42.261.804/0001-94</t>
  </si>
  <si>
    <t>12.569.641/0001-40</t>
  </si>
  <si>
    <t>04.615.494/0001-70</t>
  </si>
  <si>
    <t>32.655.197/0001-93</t>
  </si>
  <si>
    <t>60.984.473/0001-00</t>
  </si>
  <si>
    <t>08.467.115/0001-00</t>
  </si>
  <si>
    <t>07.565.890/0001-28</t>
  </si>
  <si>
    <t>34.418.542/0001-09</t>
  </si>
  <si>
    <t>11.483.751/0001-22</t>
  </si>
  <si>
    <t>87.389.086/0001-74</t>
  </si>
  <si>
    <t>48.927.687/0001-31</t>
  </si>
  <si>
    <t>00.468.680/0001-72</t>
  </si>
  <si>
    <t>29.825.292/0001-83</t>
  </si>
  <si>
    <t>01.447.737/0001-10</t>
  </si>
  <si>
    <t>89.237.911/0001-40</t>
  </si>
  <si>
    <t>20.642.689/0001-65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</si>
</sst>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43" fontId="0" fillId="2" borderId="0" xfId="0" applyNumberFormat="1" applyFill="1"/>
    <xf numFmtId="43" fontId="2" fillId="2" borderId="0" xfId="1" applyFont="1" applyFill="1"/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/>
    <xf numFmtId="43" fontId="5" fillId="2" borderId="1" xfId="1" applyFont="1" applyFill="1" applyBorder="1"/>
    <xf numFmtId="43" fontId="6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/>
    <xf numFmtId="43" fontId="5" fillId="0" borderId="1" xfId="1" applyFont="1" applyFill="1" applyBorder="1"/>
    <xf numFmtId="43" fontId="6" fillId="2" borderId="0" xfId="0" applyNumberFormat="1" applyFont="1" applyFill="1"/>
    <xf numFmtId="43" fontId="3" fillId="2" borderId="0" xfId="0" applyNumberFormat="1" applyFont="1" applyFill="1"/>
    <xf numFmtId="0" fontId="5" fillId="0" borderId="1" xfId="0" applyFont="1" applyBorder="1"/>
    <xf numFmtId="43" fontId="6" fillId="2" borderId="1" xfId="1" applyFont="1" applyFill="1" applyBorder="1"/>
    <xf numFmtId="0" fontId="0" fillId="2" borderId="0" xfId="0" applyFill="1" applyAlignment="1">
      <alignment horizontal="center"/>
    </xf>
    <xf numFmtId="4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5">
    <cellStyle name="Moeda 2" xfId="4" xr:uid="{94E08220-C3D3-47F6-890D-B57EAEA9E2EB}"/>
    <cellStyle name="Normal" xfId="0" builtinId="0"/>
    <cellStyle name="Normal 2" xfId="3" xr:uid="{07531FB0-F8A0-47AA-9AE3-DA87F6970A71}"/>
    <cellStyle name="Vírgula" xfId="1" builtinId="3"/>
    <cellStyle name="Vírgula 2" xfId="2" xr:uid="{9036E385-F14C-4A7E-B120-644F444E3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57150</xdr:rowOff>
    </xdr:from>
    <xdr:to>
      <xdr:col>3</xdr:col>
      <xdr:colOff>183028</xdr:colOff>
      <xdr:row>2</xdr:row>
      <xdr:rowOff>139486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FF461E-A437-4763-A2D6-7C3AD5536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1707028" cy="463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57150</xdr:rowOff>
    </xdr:from>
    <xdr:to>
      <xdr:col>3</xdr:col>
      <xdr:colOff>192553</xdr:colOff>
      <xdr:row>2</xdr:row>
      <xdr:rowOff>139486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627200-C885-4DB9-BC61-56C3351D7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1707028" cy="463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C051-B6A3-4DDF-990E-96843B53DCE1}">
  <sheetPr>
    <pageSetUpPr fitToPage="1"/>
  </sheetPr>
  <dimension ref="B1:K137"/>
  <sheetViews>
    <sheetView tabSelected="1" topLeftCell="B1" zoomScale="130" zoomScaleNormal="130" workbookViewId="0">
      <selection activeCell="E50" sqref="E50"/>
    </sheetView>
  </sheetViews>
  <sheetFormatPr defaultRowHeight="15" x14ac:dyDescent="0.25"/>
  <cols>
    <col min="1" max="1" width="0" hidden="1" customWidth="1"/>
    <col min="2" max="2" width="12.7109375" customWidth="1"/>
    <col min="3" max="3" width="13.140625" customWidth="1"/>
    <col min="4" max="4" width="38.5703125" bestFit="1" customWidth="1"/>
    <col min="5" max="5" width="38.5703125" customWidth="1"/>
    <col min="6" max="6" width="23.85546875" bestFit="1" customWidth="1"/>
    <col min="7" max="7" width="10.7109375" customWidth="1"/>
    <col min="8" max="8" width="13.7109375" bestFit="1" customWidth="1"/>
    <col min="9" max="9" width="7.85546875" customWidth="1"/>
    <col min="10" max="10" width="22" bestFit="1" customWidth="1"/>
    <col min="11" max="11" width="0" hidden="1" customWidth="1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1"/>
    </row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1"/>
      <c r="H3" s="1"/>
      <c r="I3" s="1"/>
      <c r="J3" s="1"/>
    </row>
    <row r="4" spans="2:10" x14ac:dyDescent="0.25">
      <c r="B4" s="20" t="s">
        <v>10</v>
      </c>
      <c r="C4" s="20"/>
      <c r="D4" s="20"/>
      <c r="E4" s="20"/>
      <c r="F4" s="20"/>
      <c r="G4" s="20"/>
      <c r="H4" s="20"/>
      <c r="I4" s="20"/>
      <c r="J4" s="20"/>
    </row>
    <row r="5" spans="2:10" x14ac:dyDescent="0.25">
      <c r="B5" s="4" t="s">
        <v>1</v>
      </c>
      <c r="C5" s="4" t="s">
        <v>0</v>
      </c>
      <c r="D5" s="4" t="s">
        <v>2</v>
      </c>
      <c r="E5" s="4" t="s">
        <v>130</v>
      </c>
      <c r="F5" s="4" t="s">
        <v>3</v>
      </c>
      <c r="G5" s="4" t="s">
        <v>7</v>
      </c>
      <c r="H5" s="4" t="s">
        <v>4</v>
      </c>
      <c r="I5" s="4" t="s">
        <v>5</v>
      </c>
      <c r="J5" s="4" t="s">
        <v>6</v>
      </c>
    </row>
    <row r="6" spans="2:10" ht="11.25" customHeight="1" x14ac:dyDescent="0.25">
      <c r="B6" s="15">
        <v>1</v>
      </c>
      <c r="C6" s="8"/>
      <c r="D6" s="6" t="s">
        <v>12</v>
      </c>
      <c r="E6" s="6"/>
      <c r="F6" s="5"/>
      <c r="G6" s="9"/>
      <c r="H6" s="5"/>
      <c r="I6" s="10">
        <v>44985</v>
      </c>
      <c r="J6" s="5"/>
    </row>
    <row r="7" spans="2:10" ht="11.25" customHeight="1" x14ac:dyDescent="0.25">
      <c r="B7" s="11">
        <v>4233.6000000000004</v>
      </c>
      <c r="C7" s="8"/>
      <c r="D7" s="5" t="s">
        <v>129</v>
      </c>
      <c r="E7" s="5"/>
      <c r="F7" s="5"/>
      <c r="G7" s="9"/>
      <c r="H7" s="5"/>
      <c r="I7" s="10">
        <v>44986</v>
      </c>
      <c r="J7" s="5"/>
    </row>
    <row r="8" spans="2:10" ht="11.25" customHeight="1" x14ac:dyDescent="0.25">
      <c r="B8" s="7">
        <v>4700</v>
      </c>
      <c r="C8" s="8"/>
      <c r="D8" s="5" t="s">
        <v>11</v>
      </c>
      <c r="E8" s="5"/>
      <c r="F8" s="5"/>
      <c r="G8" s="9"/>
      <c r="H8" s="5"/>
      <c r="I8" s="10">
        <v>44986</v>
      </c>
      <c r="J8" s="5"/>
    </row>
    <row r="9" spans="2:10" ht="11.25" customHeight="1" x14ac:dyDescent="0.25">
      <c r="B9" s="7">
        <v>100</v>
      </c>
      <c r="C9" s="7"/>
      <c r="D9" s="5" t="s">
        <v>11</v>
      </c>
      <c r="E9" s="5"/>
      <c r="F9" s="5"/>
      <c r="G9" s="9"/>
      <c r="H9" s="10"/>
      <c r="I9" s="10">
        <v>44987</v>
      </c>
      <c r="J9" s="5"/>
    </row>
    <row r="10" spans="2:10" ht="11.25" customHeight="1" x14ac:dyDescent="0.25">
      <c r="B10" s="7">
        <v>1400</v>
      </c>
      <c r="C10" s="7"/>
      <c r="D10" s="5" t="s">
        <v>11</v>
      </c>
      <c r="E10" s="5"/>
      <c r="F10" s="5"/>
      <c r="G10" s="9"/>
      <c r="H10" s="10"/>
      <c r="I10" s="10">
        <v>44988</v>
      </c>
      <c r="J10" s="5"/>
    </row>
    <row r="11" spans="2:10" ht="11.25" customHeight="1" x14ac:dyDescent="0.25">
      <c r="B11" s="7">
        <v>26000</v>
      </c>
      <c r="C11" s="7"/>
      <c r="D11" s="5" t="s">
        <v>11</v>
      </c>
      <c r="E11" s="5"/>
      <c r="F11" s="5"/>
      <c r="G11" s="9"/>
      <c r="H11" s="10"/>
      <c r="I11" s="10">
        <v>44991</v>
      </c>
      <c r="J11" s="5"/>
    </row>
    <row r="12" spans="2:10" ht="11.25" customHeight="1" x14ac:dyDescent="0.25">
      <c r="B12" s="7">
        <v>23100</v>
      </c>
      <c r="C12" s="7"/>
      <c r="D12" s="5" t="s">
        <v>11</v>
      </c>
      <c r="E12" s="5"/>
      <c r="F12" s="5"/>
      <c r="G12" s="9"/>
      <c r="H12" s="10"/>
      <c r="I12" s="10">
        <v>44992</v>
      </c>
      <c r="J12" s="5"/>
    </row>
    <row r="13" spans="2:10" ht="11.25" customHeight="1" x14ac:dyDescent="0.25">
      <c r="B13" s="7">
        <v>2800</v>
      </c>
      <c r="C13" s="7"/>
      <c r="D13" s="5" t="s">
        <v>11</v>
      </c>
      <c r="E13" s="5"/>
      <c r="F13" s="5"/>
      <c r="G13" s="9"/>
      <c r="H13" s="10"/>
      <c r="I13" s="10">
        <v>44993</v>
      </c>
      <c r="J13" s="5"/>
    </row>
    <row r="14" spans="2:10" ht="11.25" customHeight="1" x14ac:dyDescent="0.25">
      <c r="B14" s="7">
        <v>82800</v>
      </c>
      <c r="C14" s="7"/>
      <c r="D14" s="5" t="s">
        <v>11</v>
      </c>
      <c r="E14" s="5"/>
      <c r="F14" s="5"/>
      <c r="G14" s="9"/>
      <c r="H14" s="10"/>
      <c r="I14" s="10">
        <v>44994</v>
      </c>
      <c r="J14" s="5"/>
    </row>
    <row r="15" spans="2:10" ht="11.25" customHeight="1" x14ac:dyDescent="0.25">
      <c r="B15" s="7">
        <v>300</v>
      </c>
      <c r="C15" s="7"/>
      <c r="D15" s="5" t="s">
        <v>11</v>
      </c>
      <c r="E15" s="5"/>
      <c r="F15" s="5"/>
      <c r="G15" s="9"/>
      <c r="H15" s="10"/>
      <c r="I15" s="10">
        <v>44998</v>
      </c>
      <c r="J15" s="5"/>
    </row>
    <row r="16" spans="2:10" ht="11.25" customHeight="1" x14ac:dyDescent="0.25">
      <c r="B16" s="7">
        <v>845535.57</v>
      </c>
      <c r="C16" s="7"/>
      <c r="D16" s="5" t="s">
        <v>24</v>
      </c>
      <c r="E16" s="5"/>
      <c r="F16" s="5"/>
      <c r="G16" s="9"/>
      <c r="H16" s="10"/>
      <c r="I16" s="10">
        <v>45000</v>
      </c>
      <c r="J16" s="5"/>
    </row>
    <row r="17" spans="2:10" ht="11.25" customHeight="1" x14ac:dyDescent="0.25">
      <c r="B17" s="7">
        <v>217300</v>
      </c>
      <c r="C17" s="7"/>
      <c r="D17" s="5" t="s">
        <v>11</v>
      </c>
      <c r="E17" s="5"/>
      <c r="F17" s="5"/>
      <c r="G17" s="9"/>
      <c r="H17" s="10"/>
      <c r="I17" s="10">
        <v>45001</v>
      </c>
      <c r="J17" s="5"/>
    </row>
    <row r="18" spans="2:10" ht="11.25" customHeight="1" x14ac:dyDescent="0.25">
      <c r="B18" s="7">
        <v>40700</v>
      </c>
      <c r="C18" s="7"/>
      <c r="D18" s="5" t="s">
        <v>11</v>
      </c>
      <c r="E18" s="5"/>
      <c r="F18" s="5"/>
      <c r="G18" s="9"/>
      <c r="H18" s="10"/>
      <c r="I18" s="10">
        <v>45002</v>
      </c>
      <c r="J18" s="5"/>
    </row>
    <row r="19" spans="2:10" ht="9.75" customHeight="1" x14ac:dyDescent="0.25">
      <c r="B19" s="7">
        <v>34000</v>
      </c>
      <c r="C19" s="11"/>
      <c r="D19" s="5" t="s">
        <v>11</v>
      </c>
      <c r="E19" s="5"/>
      <c r="F19" s="5"/>
      <c r="G19" s="9"/>
      <c r="H19" s="10"/>
      <c r="I19" s="10">
        <v>45005</v>
      </c>
      <c r="J19" s="5"/>
    </row>
    <row r="20" spans="2:10" ht="9.75" customHeight="1" x14ac:dyDescent="0.25">
      <c r="B20" s="7">
        <v>14000</v>
      </c>
      <c r="C20" s="11"/>
      <c r="D20" s="5" t="s">
        <v>11</v>
      </c>
      <c r="E20" s="5"/>
      <c r="F20" s="5"/>
      <c r="G20" s="9"/>
      <c r="H20" s="10"/>
      <c r="I20" s="10">
        <v>45006</v>
      </c>
      <c r="J20" s="5"/>
    </row>
    <row r="21" spans="2:10" ht="9.75" customHeight="1" x14ac:dyDescent="0.25">
      <c r="B21" s="7">
        <v>227900</v>
      </c>
      <c r="C21" s="11"/>
      <c r="D21" s="5" t="s">
        <v>11</v>
      </c>
      <c r="E21" s="5"/>
      <c r="F21" s="5"/>
      <c r="G21" s="9"/>
      <c r="H21" s="10"/>
      <c r="I21" s="10">
        <v>45007</v>
      </c>
      <c r="J21" s="5"/>
    </row>
    <row r="22" spans="2:10" ht="9.75" customHeight="1" x14ac:dyDescent="0.25">
      <c r="B22" s="7">
        <v>17500</v>
      </c>
      <c r="C22" s="11"/>
      <c r="D22" s="5" t="s">
        <v>11</v>
      </c>
      <c r="E22" s="5"/>
      <c r="F22" s="5"/>
      <c r="G22" s="9"/>
      <c r="H22" s="10"/>
      <c r="I22" s="10">
        <v>45008</v>
      </c>
      <c r="J22" s="5"/>
    </row>
    <row r="23" spans="2:10" ht="9.75" customHeight="1" x14ac:dyDescent="0.25">
      <c r="B23" s="7">
        <v>1400</v>
      </c>
      <c r="C23" s="11"/>
      <c r="D23" s="5" t="s">
        <v>11</v>
      </c>
      <c r="E23" s="5"/>
      <c r="F23" s="5"/>
      <c r="G23" s="9"/>
      <c r="H23" s="10"/>
      <c r="I23" s="10">
        <v>45012</v>
      </c>
      <c r="J23" s="5"/>
    </row>
    <row r="24" spans="2:10" ht="9.75" customHeight="1" x14ac:dyDescent="0.25">
      <c r="B24" s="7">
        <v>80200</v>
      </c>
      <c r="C24" s="11"/>
      <c r="D24" s="5" t="s">
        <v>11</v>
      </c>
      <c r="E24" s="5"/>
      <c r="F24" s="5"/>
      <c r="G24" s="9"/>
      <c r="H24" s="10"/>
      <c r="I24" s="10">
        <v>45014</v>
      </c>
      <c r="J24" s="5"/>
    </row>
    <row r="25" spans="2:10" ht="9.75" customHeight="1" x14ac:dyDescent="0.25">
      <c r="B25" s="7">
        <v>1000</v>
      </c>
      <c r="C25" s="11"/>
      <c r="D25" s="5" t="s">
        <v>11</v>
      </c>
      <c r="E25" s="5"/>
      <c r="F25" s="5"/>
      <c r="G25" s="9"/>
      <c r="H25" s="10"/>
      <c r="I25" s="10">
        <v>45015</v>
      </c>
      <c r="J25" s="5"/>
    </row>
    <row r="26" spans="2:10" ht="9.75" customHeight="1" x14ac:dyDescent="0.25">
      <c r="B26" s="7">
        <v>12600</v>
      </c>
      <c r="C26" s="11"/>
      <c r="D26" s="5" t="s">
        <v>11</v>
      </c>
      <c r="E26" s="5"/>
      <c r="F26" s="5"/>
      <c r="G26" s="9"/>
      <c r="H26" s="10"/>
      <c r="I26" s="10">
        <v>45016</v>
      </c>
      <c r="J26" s="5"/>
    </row>
    <row r="27" spans="2:10" ht="9.75" customHeight="1" x14ac:dyDescent="0.25">
      <c r="B27" s="7"/>
      <c r="C27" s="11">
        <v>8064</v>
      </c>
      <c r="D27" s="5" t="s">
        <v>52</v>
      </c>
      <c r="E27" s="14" t="s">
        <v>131</v>
      </c>
      <c r="F27" s="5" t="s">
        <v>53</v>
      </c>
      <c r="G27" s="9">
        <v>45221258</v>
      </c>
      <c r="H27" s="10">
        <v>44965</v>
      </c>
      <c r="I27" s="10">
        <v>44986</v>
      </c>
      <c r="J27" s="5"/>
    </row>
    <row r="28" spans="2:10" ht="9.75" customHeight="1" x14ac:dyDescent="0.25">
      <c r="B28" s="7"/>
      <c r="C28" s="11">
        <v>356.6</v>
      </c>
      <c r="D28" s="5" t="s">
        <v>51</v>
      </c>
      <c r="E28" s="5" t="s">
        <v>132</v>
      </c>
      <c r="F28" s="5" t="s">
        <v>20</v>
      </c>
      <c r="G28" s="9">
        <v>244931</v>
      </c>
      <c r="H28" s="10">
        <v>44956</v>
      </c>
      <c r="I28" s="10">
        <v>44986</v>
      </c>
      <c r="J28" s="5"/>
    </row>
    <row r="29" spans="2:10" ht="9.75" customHeight="1" x14ac:dyDescent="0.25">
      <c r="B29" s="7"/>
      <c r="C29" s="11">
        <v>229.8</v>
      </c>
      <c r="D29" s="5" t="s">
        <v>54</v>
      </c>
      <c r="E29" s="5"/>
      <c r="F29" s="5" t="s">
        <v>55</v>
      </c>
      <c r="G29" s="9"/>
      <c r="H29" s="10"/>
      <c r="I29" s="10">
        <v>44986</v>
      </c>
      <c r="J29" s="5" t="s">
        <v>56</v>
      </c>
    </row>
    <row r="30" spans="2:10" ht="9.75" customHeight="1" x14ac:dyDescent="0.25">
      <c r="B30" s="7"/>
      <c r="C30" s="11">
        <v>1390.66</v>
      </c>
      <c r="D30" s="5" t="s">
        <v>57</v>
      </c>
      <c r="E30" s="5" t="s">
        <v>167</v>
      </c>
      <c r="F30" s="5" t="s">
        <v>58</v>
      </c>
      <c r="G30" s="9">
        <v>129</v>
      </c>
      <c r="H30" s="10">
        <v>44967</v>
      </c>
      <c r="I30" s="10">
        <v>44988</v>
      </c>
      <c r="J30" s="5"/>
    </row>
    <row r="31" spans="2:10" ht="9.75" customHeight="1" x14ac:dyDescent="0.25">
      <c r="B31" s="7"/>
      <c r="C31" s="11">
        <v>227909.4</v>
      </c>
      <c r="D31" s="5" t="s">
        <v>38</v>
      </c>
      <c r="E31" s="5"/>
      <c r="F31" s="5" t="s">
        <v>43</v>
      </c>
      <c r="G31" s="9"/>
      <c r="H31" s="10">
        <v>44988</v>
      </c>
      <c r="I31" s="10">
        <v>44991</v>
      </c>
      <c r="J31" s="5"/>
    </row>
    <row r="32" spans="2:10" ht="9.75" customHeight="1" x14ac:dyDescent="0.25">
      <c r="B32" s="11"/>
      <c r="C32" s="11">
        <v>2440.41</v>
      </c>
      <c r="D32" s="5" t="s">
        <v>59</v>
      </c>
      <c r="E32" s="5" t="s">
        <v>168</v>
      </c>
      <c r="F32" s="5" t="s">
        <v>60</v>
      </c>
      <c r="G32" s="9">
        <v>1194</v>
      </c>
      <c r="H32" s="10">
        <v>44979</v>
      </c>
      <c r="I32" s="10">
        <v>44991</v>
      </c>
      <c r="J32" s="5"/>
    </row>
    <row r="33" spans="2:10" ht="9.75" customHeight="1" x14ac:dyDescent="0.25">
      <c r="B33" s="11"/>
      <c r="C33" s="11">
        <v>380.77</v>
      </c>
      <c r="D33" s="5" t="s">
        <v>23</v>
      </c>
      <c r="E33" s="5" t="s">
        <v>133</v>
      </c>
      <c r="F33" s="5" t="s">
        <v>15</v>
      </c>
      <c r="G33" s="9">
        <v>23666</v>
      </c>
      <c r="H33" s="10">
        <v>44964</v>
      </c>
      <c r="I33" s="10">
        <v>44991</v>
      </c>
      <c r="J33" s="5"/>
    </row>
    <row r="34" spans="2:10" ht="9.75" customHeight="1" x14ac:dyDescent="0.25">
      <c r="B34" s="11"/>
      <c r="C34" s="11">
        <v>156</v>
      </c>
      <c r="D34" s="5" t="s">
        <v>61</v>
      </c>
      <c r="E34" s="5" t="s">
        <v>169</v>
      </c>
      <c r="F34" s="5" t="s">
        <v>62</v>
      </c>
      <c r="G34" s="9">
        <v>152667</v>
      </c>
      <c r="H34" s="10">
        <v>44958</v>
      </c>
      <c r="I34" s="10">
        <v>44991</v>
      </c>
      <c r="J34" s="5"/>
    </row>
    <row r="35" spans="2:10" ht="9.75" customHeight="1" x14ac:dyDescent="0.25">
      <c r="B35" s="11"/>
      <c r="C35" s="11">
        <v>10000</v>
      </c>
      <c r="D35" s="5" t="s">
        <v>63</v>
      </c>
      <c r="E35" s="5" t="s">
        <v>134</v>
      </c>
      <c r="F35" s="5" t="s">
        <v>64</v>
      </c>
      <c r="G35" s="9">
        <v>8578</v>
      </c>
      <c r="H35" s="10">
        <v>44985</v>
      </c>
      <c r="I35" s="10">
        <v>44991</v>
      </c>
      <c r="J35" s="5"/>
    </row>
    <row r="36" spans="2:10" ht="9.75" customHeight="1" x14ac:dyDescent="0.25">
      <c r="B36" s="11"/>
      <c r="C36" s="11">
        <v>676</v>
      </c>
      <c r="D36" s="5" t="s">
        <v>65</v>
      </c>
      <c r="E36" s="5" t="s">
        <v>135</v>
      </c>
      <c r="F36" s="5" t="s">
        <v>27</v>
      </c>
      <c r="G36" s="9">
        <v>886244</v>
      </c>
      <c r="H36" s="10">
        <v>44966</v>
      </c>
      <c r="I36" s="10">
        <v>44991</v>
      </c>
      <c r="J36" s="5"/>
    </row>
    <row r="37" spans="2:10" ht="9.75" customHeight="1" x14ac:dyDescent="0.25">
      <c r="B37" s="11"/>
      <c r="C37" s="11">
        <v>4626</v>
      </c>
      <c r="D37" s="5" t="s">
        <v>19</v>
      </c>
      <c r="E37" s="5" t="s">
        <v>136</v>
      </c>
      <c r="F37" s="5" t="s">
        <v>17</v>
      </c>
      <c r="G37" s="9">
        <v>368998</v>
      </c>
      <c r="H37" s="10">
        <v>44991</v>
      </c>
      <c r="I37" s="10">
        <v>44991</v>
      </c>
      <c r="J37" s="5"/>
    </row>
    <row r="38" spans="2:10" ht="9.75" customHeight="1" x14ac:dyDescent="0.25">
      <c r="B38" s="7"/>
      <c r="C38" s="11">
        <v>1257.4000000000001</v>
      </c>
      <c r="D38" s="5" t="s">
        <v>18</v>
      </c>
      <c r="E38" s="5" t="s">
        <v>137</v>
      </c>
      <c r="F38" s="5" t="s">
        <v>17</v>
      </c>
      <c r="G38" s="9" t="s">
        <v>66</v>
      </c>
      <c r="H38" s="10">
        <v>44991</v>
      </c>
      <c r="I38" s="10">
        <v>44991</v>
      </c>
      <c r="J38" s="5"/>
    </row>
    <row r="39" spans="2:10" ht="9.75" customHeight="1" x14ac:dyDescent="0.25">
      <c r="B39" s="7"/>
      <c r="C39" s="11">
        <v>4517.3999999999996</v>
      </c>
      <c r="D39" s="5" t="s">
        <v>51</v>
      </c>
      <c r="E39" s="5" t="s">
        <v>132</v>
      </c>
      <c r="F39" s="5" t="s">
        <v>27</v>
      </c>
      <c r="G39" s="9">
        <v>245622</v>
      </c>
      <c r="H39" s="10">
        <v>44963</v>
      </c>
      <c r="I39" s="10">
        <v>44991</v>
      </c>
      <c r="J39" s="5"/>
    </row>
    <row r="40" spans="2:10" ht="9.75" customHeight="1" x14ac:dyDescent="0.25">
      <c r="B40" s="7"/>
      <c r="C40" s="11">
        <v>1939.5</v>
      </c>
      <c r="D40" s="14" t="s">
        <v>51</v>
      </c>
      <c r="E40" s="5" t="s">
        <v>132</v>
      </c>
      <c r="F40" s="5" t="s">
        <v>20</v>
      </c>
      <c r="G40" s="9">
        <v>245546</v>
      </c>
      <c r="H40" s="10">
        <v>44963</v>
      </c>
      <c r="I40" s="10">
        <v>44991</v>
      </c>
      <c r="J40" s="5"/>
    </row>
    <row r="41" spans="2:10" ht="11.25" customHeight="1" x14ac:dyDescent="0.25">
      <c r="B41" s="7"/>
      <c r="C41" s="11">
        <v>23156.46</v>
      </c>
      <c r="D41" s="14" t="s">
        <v>40</v>
      </c>
      <c r="E41" s="14"/>
      <c r="F41" s="5" t="s">
        <v>39</v>
      </c>
      <c r="G41" s="9" t="s">
        <v>41</v>
      </c>
      <c r="H41" s="10">
        <v>44992</v>
      </c>
      <c r="I41" s="10">
        <v>44992</v>
      </c>
      <c r="J41" s="5"/>
    </row>
    <row r="42" spans="2:10" ht="11.25" customHeight="1" x14ac:dyDescent="0.25">
      <c r="B42" s="7"/>
      <c r="C42" s="11">
        <v>976.17</v>
      </c>
      <c r="D42" s="14" t="s">
        <v>23</v>
      </c>
      <c r="E42" s="5" t="s">
        <v>133</v>
      </c>
      <c r="F42" s="5" t="s">
        <v>15</v>
      </c>
      <c r="G42" s="9">
        <v>60868</v>
      </c>
      <c r="H42" s="10">
        <v>44966</v>
      </c>
      <c r="I42" s="10">
        <v>44993</v>
      </c>
      <c r="J42" s="5"/>
    </row>
    <row r="43" spans="2:10" ht="11.25" customHeight="1" x14ac:dyDescent="0.25">
      <c r="B43" s="7"/>
      <c r="C43" s="11">
        <v>131.12</v>
      </c>
      <c r="D43" s="14" t="s">
        <v>16</v>
      </c>
      <c r="E43" s="14"/>
      <c r="F43" s="5" t="s">
        <v>43</v>
      </c>
      <c r="G43" s="9"/>
      <c r="H43" s="10">
        <v>44988</v>
      </c>
      <c r="I43" s="10">
        <v>44993</v>
      </c>
      <c r="J43" s="5" t="s">
        <v>45</v>
      </c>
    </row>
    <row r="44" spans="2:10" ht="11.25" customHeight="1" x14ac:dyDescent="0.25">
      <c r="B44" s="7"/>
      <c r="C44" s="11">
        <v>160.26</v>
      </c>
      <c r="D44" s="14" t="s">
        <v>67</v>
      </c>
      <c r="E44" s="14"/>
      <c r="F44" s="5" t="s">
        <v>43</v>
      </c>
      <c r="G44" s="9"/>
      <c r="H44" s="10">
        <v>44988</v>
      </c>
      <c r="I44" s="10">
        <v>44993</v>
      </c>
      <c r="J44" s="5" t="s">
        <v>45</v>
      </c>
    </row>
    <row r="45" spans="2:10" ht="11.25" customHeight="1" x14ac:dyDescent="0.25">
      <c r="B45" s="7"/>
      <c r="C45" s="11">
        <v>966.8</v>
      </c>
      <c r="D45" s="14" t="s">
        <v>13</v>
      </c>
      <c r="E45" s="14"/>
      <c r="F45" s="5" t="s">
        <v>43</v>
      </c>
      <c r="G45" s="9"/>
      <c r="H45" s="10">
        <v>44988</v>
      </c>
      <c r="I45" s="10">
        <v>44993</v>
      </c>
      <c r="J45" s="5" t="s">
        <v>45</v>
      </c>
    </row>
    <row r="46" spans="2:10" ht="11.25" customHeight="1" x14ac:dyDescent="0.25">
      <c r="B46" s="7"/>
      <c r="C46" s="11">
        <v>455.49</v>
      </c>
      <c r="D46" s="14" t="s">
        <v>38</v>
      </c>
      <c r="E46" s="14"/>
      <c r="F46" s="5" t="s">
        <v>43</v>
      </c>
      <c r="G46" s="9"/>
      <c r="H46" s="10">
        <v>44993</v>
      </c>
      <c r="I46" s="10">
        <v>44993</v>
      </c>
      <c r="J46" s="5" t="s">
        <v>68</v>
      </c>
    </row>
    <row r="47" spans="2:10" ht="11.25" customHeight="1" x14ac:dyDescent="0.25">
      <c r="B47" s="7"/>
      <c r="C47" s="11">
        <v>5500</v>
      </c>
      <c r="D47" s="14" t="s">
        <v>29</v>
      </c>
      <c r="E47" s="14" t="s">
        <v>138</v>
      </c>
      <c r="F47" s="5" t="s">
        <v>69</v>
      </c>
      <c r="G47" s="9">
        <v>65</v>
      </c>
      <c r="H47" s="10">
        <v>44986</v>
      </c>
      <c r="I47" s="10">
        <v>44994</v>
      </c>
      <c r="J47" s="5"/>
    </row>
    <row r="48" spans="2:10" ht="11.25" customHeight="1" x14ac:dyDescent="0.25">
      <c r="B48" s="7"/>
      <c r="C48" s="11">
        <v>46733.47</v>
      </c>
      <c r="D48" s="5" t="s">
        <v>70</v>
      </c>
      <c r="E48" s="5"/>
      <c r="F48" s="5" t="s">
        <v>71</v>
      </c>
      <c r="G48" s="9"/>
      <c r="H48" s="10">
        <v>44986</v>
      </c>
      <c r="I48" s="10">
        <v>44994</v>
      </c>
      <c r="J48" s="5"/>
    </row>
    <row r="49" spans="2:11" ht="11.25" customHeight="1" x14ac:dyDescent="0.25">
      <c r="B49" s="7"/>
      <c r="C49" s="11">
        <v>5150</v>
      </c>
      <c r="D49" s="14" t="s">
        <v>72</v>
      </c>
      <c r="E49" s="14" t="s">
        <v>139</v>
      </c>
      <c r="F49" s="5" t="s">
        <v>73</v>
      </c>
      <c r="G49" s="9">
        <v>92</v>
      </c>
      <c r="H49" s="10">
        <v>44987</v>
      </c>
      <c r="I49" s="10">
        <v>44994</v>
      </c>
      <c r="J49" s="5"/>
      <c r="K49">
        <v>-127</v>
      </c>
    </row>
    <row r="50" spans="2:11" ht="11.25" customHeight="1" x14ac:dyDescent="0.25">
      <c r="B50" s="7"/>
      <c r="C50" s="11">
        <v>5000</v>
      </c>
      <c r="D50" s="14" t="s">
        <v>74</v>
      </c>
      <c r="E50" s="14" t="s">
        <v>140</v>
      </c>
      <c r="F50" s="5" t="s">
        <v>36</v>
      </c>
      <c r="G50" s="9">
        <v>69</v>
      </c>
      <c r="H50" s="10">
        <v>44986</v>
      </c>
      <c r="I50" s="10">
        <v>44994</v>
      </c>
      <c r="J50" s="5"/>
      <c r="K50">
        <v>-2631.36</v>
      </c>
    </row>
    <row r="51" spans="2:11" ht="11.25" customHeight="1" x14ac:dyDescent="0.25">
      <c r="B51" s="7"/>
      <c r="C51" s="11">
        <v>938.5</v>
      </c>
      <c r="D51" s="14" t="s">
        <v>46</v>
      </c>
      <c r="E51" s="14" t="s">
        <v>141</v>
      </c>
      <c r="F51" s="5" t="s">
        <v>47</v>
      </c>
      <c r="G51" s="9">
        <v>7028</v>
      </c>
      <c r="H51" s="10">
        <v>44985</v>
      </c>
      <c r="I51" s="10">
        <v>44994</v>
      </c>
      <c r="J51" s="5"/>
    </row>
    <row r="52" spans="2:11" ht="11.25" customHeight="1" x14ac:dyDescent="0.25">
      <c r="B52" s="7"/>
      <c r="C52" s="11">
        <v>11000</v>
      </c>
      <c r="D52" s="14" t="s">
        <v>33</v>
      </c>
      <c r="E52" s="14" t="s">
        <v>142</v>
      </c>
      <c r="F52" s="5" t="s">
        <v>55</v>
      </c>
      <c r="G52" s="9">
        <v>26</v>
      </c>
      <c r="H52" s="10">
        <v>44993</v>
      </c>
      <c r="I52" s="10">
        <v>44994</v>
      </c>
      <c r="J52" s="5"/>
    </row>
    <row r="53" spans="2:11" ht="11.25" customHeight="1" x14ac:dyDescent="0.25">
      <c r="B53" s="7"/>
      <c r="C53" s="11">
        <v>3000</v>
      </c>
      <c r="D53" s="14" t="s">
        <v>34</v>
      </c>
      <c r="E53" s="14" t="s">
        <v>143</v>
      </c>
      <c r="F53" s="5" t="s">
        <v>35</v>
      </c>
      <c r="G53" s="9">
        <v>59</v>
      </c>
      <c r="H53" s="10">
        <v>44986</v>
      </c>
      <c r="I53" s="10">
        <v>44994</v>
      </c>
      <c r="J53" s="5"/>
    </row>
    <row r="54" spans="2:11" ht="11.25" customHeight="1" x14ac:dyDescent="0.25">
      <c r="B54" s="7"/>
      <c r="C54" s="11">
        <v>5500</v>
      </c>
      <c r="D54" s="14" t="s">
        <v>48</v>
      </c>
      <c r="E54" s="14" t="s">
        <v>144</v>
      </c>
      <c r="F54" s="5" t="s">
        <v>75</v>
      </c>
      <c r="G54" s="9">
        <v>56</v>
      </c>
      <c r="H54" s="10">
        <v>44991</v>
      </c>
      <c r="I54" s="10">
        <v>44994</v>
      </c>
      <c r="J54" s="5"/>
    </row>
    <row r="55" spans="2:11" ht="11.25" customHeight="1" x14ac:dyDescent="0.25">
      <c r="B55" s="7"/>
      <c r="C55" s="11">
        <v>267</v>
      </c>
      <c r="D55" s="14" t="s">
        <v>51</v>
      </c>
      <c r="E55" s="5" t="s">
        <v>132</v>
      </c>
      <c r="F55" s="5" t="s">
        <v>20</v>
      </c>
      <c r="G55" s="9">
        <v>246045</v>
      </c>
      <c r="H55" s="10">
        <v>44966</v>
      </c>
      <c r="I55" s="10">
        <v>44998</v>
      </c>
      <c r="J55" s="5"/>
    </row>
    <row r="56" spans="2:11" ht="11.25" customHeight="1" x14ac:dyDescent="0.25">
      <c r="B56" s="7"/>
      <c r="C56" s="11">
        <v>650</v>
      </c>
      <c r="D56" s="14" t="s">
        <v>65</v>
      </c>
      <c r="E56" s="5" t="s">
        <v>135</v>
      </c>
      <c r="F56" s="5" t="s">
        <v>27</v>
      </c>
      <c r="G56" s="9">
        <v>886608</v>
      </c>
      <c r="H56" s="10">
        <v>44966</v>
      </c>
      <c r="I56" s="10">
        <v>45000</v>
      </c>
      <c r="J56" s="5"/>
    </row>
    <row r="57" spans="2:11" ht="11.25" customHeight="1" x14ac:dyDescent="0.25">
      <c r="B57" s="7"/>
      <c r="C57" s="11">
        <v>2146.88</v>
      </c>
      <c r="D57" s="14" t="s">
        <v>23</v>
      </c>
      <c r="E57" s="5" t="s">
        <v>133</v>
      </c>
      <c r="F57" s="5" t="s">
        <v>15</v>
      </c>
      <c r="G57" s="9">
        <v>61027</v>
      </c>
      <c r="H57" s="10">
        <v>44972</v>
      </c>
      <c r="I57" s="10">
        <v>45000</v>
      </c>
      <c r="J57" s="5"/>
    </row>
    <row r="58" spans="2:11" ht="11.25" customHeight="1" x14ac:dyDescent="0.25">
      <c r="B58" s="7"/>
      <c r="C58" s="11">
        <v>1045.8699999999999</v>
      </c>
      <c r="D58" s="14" t="s">
        <v>76</v>
      </c>
      <c r="E58" s="14" t="s">
        <v>145</v>
      </c>
      <c r="F58" s="5" t="s">
        <v>20</v>
      </c>
      <c r="G58" s="9">
        <v>69278</v>
      </c>
      <c r="H58" s="10">
        <v>44966</v>
      </c>
      <c r="I58" s="10">
        <v>45000</v>
      </c>
      <c r="J58" s="5"/>
    </row>
    <row r="59" spans="2:11" ht="11.25" customHeight="1" x14ac:dyDescent="0.25">
      <c r="B59" s="7"/>
      <c r="C59" s="11">
        <v>3530.16</v>
      </c>
      <c r="D59" s="14" t="s">
        <v>77</v>
      </c>
      <c r="E59" s="14" t="s">
        <v>146</v>
      </c>
      <c r="F59" s="5" t="s">
        <v>58</v>
      </c>
      <c r="G59" s="9">
        <v>618</v>
      </c>
      <c r="H59" s="10">
        <v>44986</v>
      </c>
      <c r="I59" s="10">
        <v>45000</v>
      </c>
      <c r="J59" s="5"/>
    </row>
    <row r="60" spans="2:11" ht="11.25" customHeight="1" x14ac:dyDescent="0.25">
      <c r="B60" s="7"/>
      <c r="C60" s="11">
        <v>3111.86</v>
      </c>
      <c r="D60" s="14" t="s">
        <v>65</v>
      </c>
      <c r="E60" s="5" t="s">
        <v>135</v>
      </c>
      <c r="F60" s="5" t="s">
        <v>20</v>
      </c>
      <c r="G60" s="9">
        <v>881933</v>
      </c>
      <c r="H60" s="10">
        <v>44956</v>
      </c>
      <c r="I60" s="10">
        <v>45000</v>
      </c>
      <c r="J60" s="5"/>
    </row>
    <row r="61" spans="2:11" ht="11.25" customHeight="1" x14ac:dyDescent="0.25">
      <c r="B61" s="7"/>
      <c r="C61" s="11">
        <v>601.27</v>
      </c>
      <c r="D61" s="14" t="s">
        <v>78</v>
      </c>
      <c r="E61" s="14" t="s">
        <v>147</v>
      </c>
      <c r="F61" s="5" t="s">
        <v>79</v>
      </c>
      <c r="G61" s="9">
        <v>22931</v>
      </c>
      <c r="H61" s="10">
        <v>44965</v>
      </c>
      <c r="I61" s="10">
        <v>45000</v>
      </c>
      <c r="J61" s="5"/>
    </row>
    <row r="62" spans="2:11" ht="11.25" customHeight="1" x14ac:dyDescent="0.25">
      <c r="B62" s="7"/>
      <c r="C62" s="11">
        <v>924</v>
      </c>
      <c r="D62" s="14" t="s">
        <v>76</v>
      </c>
      <c r="E62" s="14" t="s">
        <v>145</v>
      </c>
      <c r="F62" s="5" t="s">
        <v>20</v>
      </c>
      <c r="G62" s="9">
        <v>69308</v>
      </c>
      <c r="H62" s="10">
        <v>44973</v>
      </c>
      <c r="I62" s="10">
        <v>45000</v>
      </c>
      <c r="J62" s="5"/>
    </row>
    <row r="63" spans="2:11" ht="11.25" customHeight="1" x14ac:dyDescent="0.25">
      <c r="B63" s="7"/>
      <c r="C63" s="11">
        <v>688.5</v>
      </c>
      <c r="D63" s="14" t="s">
        <v>78</v>
      </c>
      <c r="E63" s="14" t="s">
        <v>147</v>
      </c>
      <c r="F63" s="5" t="s">
        <v>80</v>
      </c>
      <c r="G63" s="9">
        <v>22940</v>
      </c>
      <c r="H63" s="10">
        <v>44965</v>
      </c>
      <c r="I63" s="10">
        <v>45000</v>
      </c>
      <c r="J63" s="5"/>
    </row>
    <row r="64" spans="2:11" ht="11.25" customHeight="1" x14ac:dyDescent="0.25">
      <c r="B64" s="7"/>
      <c r="C64" s="11">
        <v>1192.95</v>
      </c>
      <c r="D64" s="14" t="s">
        <v>81</v>
      </c>
      <c r="E64" s="14" t="s">
        <v>148</v>
      </c>
      <c r="F64" s="5" t="s">
        <v>49</v>
      </c>
      <c r="G64" s="9">
        <v>3353246</v>
      </c>
      <c r="H64" s="10">
        <v>44991</v>
      </c>
      <c r="I64" s="10">
        <v>45000</v>
      </c>
      <c r="J64" s="5"/>
    </row>
    <row r="65" spans="2:10" ht="11.25" customHeight="1" x14ac:dyDescent="0.25">
      <c r="B65" s="7"/>
      <c r="C65" s="11">
        <v>3268.1</v>
      </c>
      <c r="D65" s="14" t="s">
        <v>82</v>
      </c>
      <c r="E65" s="14" t="s">
        <v>149</v>
      </c>
      <c r="F65" s="5" t="s">
        <v>80</v>
      </c>
      <c r="G65" s="9">
        <v>68762</v>
      </c>
      <c r="H65" s="10">
        <v>44965</v>
      </c>
      <c r="I65" s="10">
        <v>45000</v>
      </c>
      <c r="J65" s="5"/>
    </row>
    <row r="66" spans="2:10" ht="11.25" customHeight="1" x14ac:dyDescent="0.25">
      <c r="B66" s="7"/>
      <c r="C66" s="11">
        <v>2856.17</v>
      </c>
      <c r="D66" s="14" t="s">
        <v>82</v>
      </c>
      <c r="E66" s="14" t="s">
        <v>149</v>
      </c>
      <c r="F66" s="5" t="s">
        <v>79</v>
      </c>
      <c r="G66" s="9">
        <v>68761</v>
      </c>
      <c r="H66" s="10">
        <v>44965</v>
      </c>
      <c r="I66" s="10">
        <v>45000</v>
      </c>
      <c r="J66" s="5"/>
    </row>
    <row r="67" spans="2:10" ht="11.25" customHeight="1" x14ac:dyDescent="0.25">
      <c r="B67" s="7"/>
      <c r="C67" s="11">
        <v>784</v>
      </c>
      <c r="D67" s="14" t="s">
        <v>22</v>
      </c>
      <c r="E67" s="14" t="s">
        <v>150</v>
      </c>
      <c r="F67" s="5" t="s">
        <v>80</v>
      </c>
      <c r="G67" s="9">
        <v>14372</v>
      </c>
      <c r="H67" s="10">
        <v>44970</v>
      </c>
      <c r="I67" s="10">
        <v>45000</v>
      </c>
      <c r="J67" s="5"/>
    </row>
    <row r="68" spans="2:10" ht="11.25" customHeight="1" x14ac:dyDescent="0.25">
      <c r="B68" s="7"/>
      <c r="C68" s="11">
        <v>1413.01</v>
      </c>
      <c r="D68" s="14" t="s">
        <v>44</v>
      </c>
      <c r="E68" s="14" t="s">
        <v>151</v>
      </c>
      <c r="F68" s="5" t="s">
        <v>37</v>
      </c>
      <c r="G68" s="9"/>
      <c r="H68" s="10">
        <v>44987</v>
      </c>
      <c r="I68" s="10">
        <v>45000</v>
      </c>
      <c r="J68" s="5"/>
    </row>
    <row r="69" spans="2:10" ht="11.25" customHeight="1" x14ac:dyDescent="0.25">
      <c r="B69" s="7"/>
      <c r="C69" s="11">
        <v>265.44</v>
      </c>
      <c r="D69" s="14" t="s">
        <v>83</v>
      </c>
      <c r="E69" s="14" t="s">
        <v>152</v>
      </c>
      <c r="F69" s="5" t="s">
        <v>27</v>
      </c>
      <c r="G69" s="9">
        <v>481282</v>
      </c>
      <c r="H69" s="10">
        <v>44956</v>
      </c>
      <c r="I69" s="10">
        <v>45000</v>
      </c>
      <c r="J69" s="5"/>
    </row>
    <row r="70" spans="2:10" ht="11.25" customHeight="1" x14ac:dyDescent="0.25">
      <c r="B70" s="7"/>
      <c r="C70" s="11">
        <v>980.07</v>
      </c>
      <c r="D70" s="14" t="s">
        <v>83</v>
      </c>
      <c r="E70" s="14" t="s">
        <v>152</v>
      </c>
      <c r="F70" s="5" t="s">
        <v>27</v>
      </c>
      <c r="G70" s="9">
        <v>479468</v>
      </c>
      <c r="H70" s="10">
        <v>44944</v>
      </c>
      <c r="I70" s="10">
        <v>45000</v>
      </c>
      <c r="J70" s="5"/>
    </row>
    <row r="71" spans="2:10" ht="11.25" customHeight="1" x14ac:dyDescent="0.25">
      <c r="B71" s="7"/>
      <c r="C71" s="11">
        <v>1041.4000000000001</v>
      </c>
      <c r="D71" s="14" t="s">
        <v>28</v>
      </c>
      <c r="E71" s="14" t="s">
        <v>153</v>
      </c>
      <c r="F71" s="5" t="s">
        <v>27</v>
      </c>
      <c r="G71" s="9">
        <v>273761</v>
      </c>
      <c r="H71" s="10">
        <v>44966</v>
      </c>
      <c r="I71" s="10">
        <v>45000</v>
      </c>
      <c r="J71" s="5"/>
    </row>
    <row r="72" spans="2:10" ht="11.25" customHeight="1" x14ac:dyDescent="0.25">
      <c r="B72" s="7"/>
      <c r="C72" s="11">
        <v>1019.28</v>
      </c>
      <c r="D72" s="14" t="s">
        <v>28</v>
      </c>
      <c r="E72" s="14" t="s">
        <v>153</v>
      </c>
      <c r="F72" s="5" t="s">
        <v>27</v>
      </c>
      <c r="G72" s="9">
        <v>273566</v>
      </c>
      <c r="H72" s="10">
        <v>44963</v>
      </c>
      <c r="I72" s="10">
        <v>45000</v>
      </c>
      <c r="J72" s="5"/>
    </row>
    <row r="73" spans="2:10" ht="11.25" customHeight="1" x14ac:dyDescent="0.25">
      <c r="B73" s="7"/>
      <c r="C73" s="11">
        <v>2044.58</v>
      </c>
      <c r="D73" s="14" t="s">
        <v>83</v>
      </c>
      <c r="E73" s="14" t="s">
        <v>152</v>
      </c>
      <c r="F73" s="5" t="s">
        <v>20</v>
      </c>
      <c r="G73" s="9">
        <v>482370</v>
      </c>
      <c r="H73" s="10">
        <v>44963</v>
      </c>
      <c r="I73" s="10">
        <v>45000</v>
      </c>
      <c r="J73" s="5"/>
    </row>
    <row r="74" spans="2:10" ht="11.25" customHeight="1" x14ac:dyDescent="0.25">
      <c r="B74" s="7"/>
      <c r="C74" s="11">
        <v>212.99</v>
      </c>
      <c r="D74" s="14" t="s">
        <v>83</v>
      </c>
      <c r="E74" s="14" t="s">
        <v>152</v>
      </c>
      <c r="F74" s="5" t="s">
        <v>20</v>
      </c>
      <c r="G74" s="9">
        <v>483304</v>
      </c>
      <c r="H74" s="10">
        <v>44966</v>
      </c>
      <c r="I74" s="10">
        <v>45000</v>
      </c>
      <c r="J74" s="5"/>
    </row>
    <row r="75" spans="2:10" ht="11.25" customHeight="1" x14ac:dyDescent="0.25">
      <c r="B75" s="7"/>
      <c r="C75" s="11">
        <v>790.27</v>
      </c>
      <c r="D75" s="14" t="s">
        <v>83</v>
      </c>
      <c r="E75" s="14" t="s">
        <v>152</v>
      </c>
      <c r="F75" s="5" t="s">
        <v>27</v>
      </c>
      <c r="G75" s="9">
        <v>483303</v>
      </c>
      <c r="H75" s="10">
        <v>44966</v>
      </c>
      <c r="I75" s="10">
        <v>45000</v>
      </c>
      <c r="J75" s="5"/>
    </row>
    <row r="76" spans="2:10" ht="11.25" customHeight="1" x14ac:dyDescent="0.25">
      <c r="B76" s="7"/>
      <c r="C76" s="11">
        <v>339</v>
      </c>
      <c r="D76" s="14" t="s">
        <v>28</v>
      </c>
      <c r="E76" s="14" t="s">
        <v>153</v>
      </c>
      <c r="F76" s="5" t="s">
        <v>27</v>
      </c>
      <c r="G76" s="9">
        <v>273487</v>
      </c>
      <c r="H76" s="10">
        <v>44958</v>
      </c>
      <c r="I76" s="10">
        <v>45000</v>
      </c>
      <c r="J76" s="5"/>
    </row>
    <row r="77" spans="2:10" ht="11.25" customHeight="1" x14ac:dyDescent="0.25">
      <c r="B77" s="7"/>
      <c r="C77" s="11">
        <v>899.8</v>
      </c>
      <c r="D77" s="14" t="s">
        <v>42</v>
      </c>
      <c r="E77" s="14" t="s">
        <v>154</v>
      </c>
      <c r="F77" s="5" t="s">
        <v>49</v>
      </c>
      <c r="G77" s="9">
        <v>904</v>
      </c>
      <c r="H77" s="10">
        <v>44995</v>
      </c>
      <c r="I77" s="10">
        <v>45000</v>
      </c>
      <c r="J77" s="5"/>
    </row>
    <row r="78" spans="2:10" ht="11.25" customHeight="1" x14ac:dyDescent="0.25">
      <c r="B78" s="7"/>
      <c r="C78" s="11">
        <v>6194.1</v>
      </c>
      <c r="D78" s="14" t="s">
        <v>84</v>
      </c>
      <c r="E78" s="14" t="s">
        <v>170</v>
      </c>
      <c r="F78" s="5" t="s">
        <v>55</v>
      </c>
      <c r="G78" s="9">
        <v>17</v>
      </c>
      <c r="H78" s="10">
        <v>44993</v>
      </c>
      <c r="I78" s="10">
        <v>45000</v>
      </c>
      <c r="J78" s="5"/>
    </row>
    <row r="79" spans="2:10" ht="11.25" customHeight="1" x14ac:dyDescent="0.25">
      <c r="B79" s="7"/>
      <c r="C79" s="11">
        <v>28876.78</v>
      </c>
      <c r="D79" s="14" t="s">
        <v>85</v>
      </c>
      <c r="E79" s="14" t="s">
        <v>155</v>
      </c>
      <c r="F79" s="5" t="s">
        <v>86</v>
      </c>
      <c r="G79" s="9">
        <v>92506</v>
      </c>
      <c r="H79" s="10">
        <v>44987</v>
      </c>
      <c r="I79" s="10">
        <v>45000</v>
      </c>
      <c r="J79" s="5"/>
    </row>
    <row r="80" spans="2:10" ht="11.25" customHeight="1" x14ac:dyDescent="0.25">
      <c r="B80" s="7"/>
      <c r="C80" s="11">
        <v>14494.85</v>
      </c>
      <c r="D80" s="14" t="s">
        <v>83</v>
      </c>
      <c r="E80" s="14" t="s">
        <v>152</v>
      </c>
      <c r="F80" s="5" t="s">
        <v>27</v>
      </c>
      <c r="G80" s="9">
        <v>482378</v>
      </c>
      <c r="H80" s="10">
        <v>44963</v>
      </c>
      <c r="I80" s="10">
        <v>45000</v>
      </c>
      <c r="J80" s="5"/>
    </row>
    <row r="81" spans="2:10" ht="11.25" customHeight="1" x14ac:dyDescent="0.25">
      <c r="B81" s="7"/>
      <c r="C81" s="11">
        <v>766244.53</v>
      </c>
      <c r="D81" s="14" t="s">
        <v>25</v>
      </c>
      <c r="E81" s="14"/>
      <c r="F81" s="5"/>
      <c r="G81" s="9"/>
      <c r="H81" s="10"/>
      <c r="I81" s="10">
        <v>45000</v>
      </c>
      <c r="J81" s="5"/>
    </row>
    <row r="82" spans="2:10" ht="11.25" customHeight="1" x14ac:dyDescent="0.25">
      <c r="B82" s="7"/>
      <c r="C82" s="11">
        <v>204926.4</v>
      </c>
      <c r="D82" s="14" t="s">
        <v>14</v>
      </c>
      <c r="E82" s="14"/>
      <c r="F82" s="5" t="s">
        <v>55</v>
      </c>
      <c r="G82" s="9"/>
      <c r="H82" s="10"/>
      <c r="I82" s="10">
        <v>45001</v>
      </c>
      <c r="J82" s="5"/>
    </row>
    <row r="83" spans="2:10" ht="11.25" customHeight="1" x14ac:dyDescent="0.25">
      <c r="B83" s="7"/>
      <c r="C83" s="11">
        <v>7161.73</v>
      </c>
      <c r="D83" s="14" t="s">
        <v>65</v>
      </c>
      <c r="E83" s="5" t="s">
        <v>135</v>
      </c>
      <c r="F83" s="5" t="s">
        <v>27</v>
      </c>
      <c r="G83" s="9">
        <v>884873</v>
      </c>
      <c r="H83" s="10">
        <v>44963</v>
      </c>
      <c r="I83" s="10">
        <v>45001</v>
      </c>
      <c r="J83" s="5"/>
    </row>
    <row r="84" spans="2:10" ht="11.25" customHeight="1" x14ac:dyDescent="0.25">
      <c r="B84" s="7"/>
      <c r="C84" s="11">
        <v>7809.2</v>
      </c>
      <c r="D84" s="14" t="s">
        <v>65</v>
      </c>
      <c r="E84" s="5" t="s">
        <v>135</v>
      </c>
      <c r="F84" s="5" t="s">
        <v>20</v>
      </c>
      <c r="G84" s="9">
        <v>884919</v>
      </c>
      <c r="H84" s="10">
        <v>44963</v>
      </c>
      <c r="I84" s="10">
        <v>45001</v>
      </c>
      <c r="J84" s="5"/>
    </row>
    <row r="85" spans="2:10" ht="11.25" customHeight="1" x14ac:dyDescent="0.25">
      <c r="B85" s="7"/>
      <c r="C85" s="11">
        <v>2535.4</v>
      </c>
      <c r="D85" s="14" t="s">
        <v>30</v>
      </c>
      <c r="E85" s="14" t="s">
        <v>156</v>
      </c>
      <c r="F85" s="5" t="s">
        <v>87</v>
      </c>
      <c r="G85" s="9">
        <v>91</v>
      </c>
      <c r="H85" s="10">
        <v>44987</v>
      </c>
      <c r="I85" s="10">
        <v>45002</v>
      </c>
      <c r="J85" s="5"/>
    </row>
    <row r="86" spans="2:10" ht="11.25" customHeight="1" x14ac:dyDescent="0.25">
      <c r="B86" s="7"/>
      <c r="C86" s="11">
        <v>562.70000000000005</v>
      </c>
      <c r="D86" s="14" t="s">
        <v>31</v>
      </c>
      <c r="E86" s="14" t="s">
        <v>157</v>
      </c>
      <c r="F86" s="5" t="s">
        <v>32</v>
      </c>
      <c r="G86" s="9">
        <v>13215</v>
      </c>
      <c r="H86" s="10">
        <v>44998</v>
      </c>
      <c r="I86" s="10">
        <v>45002</v>
      </c>
      <c r="J86" s="5"/>
    </row>
    <row r="87" spans="2:10" ht="11.25" customHeight="1" x14ac:dyDescent="0.25">
      <c r="B87" s="7"/>
      <c r="C87" s="11">
        <v>7140</v>
      </c>
      <c r="D87" s="14" t="s">
        <v>52</v>
      </c>
      <c r="E87" s="14" t="s">
        <v>131</v>
      </c>
      <c r="F87" s="5" t="s">
        <v>53</v>
      </c>
      <c r="G87" s="9">
        <v>45559494</v>
      </c>
      <c r="H87" s="10">
        <v>44986</v>
      </c>
      <c r="I87" s="10">
        <v>45002</v>
      </c>
      <c r="J87" s="5"/>
    </row>
    <row r="88" spans="2:10" ht="11.25" customHeight="1" x14ac:dyDescent="0.25">
      <c r="B88" s="7"/>
      <c r="C88" s="11">
        <v>7173.6</v>
      </c>
      <c r="D88" s="14" t="s">
        <v>52</v>
      </c>
      <c r="E88" s="14" t="s">
        <v>131</v>
      </c>
      <c r="F88" s="5" t="s">
        <v>53</v>
      </c>
      <c r="G88" s="9">
        <v>45559629</v>
      </c>
      <c r="H88" s="10">
        <v>44986</v>
      </c>
      <c r="I88" s="10">
        <v>45002</v>
      </c>
      <c r="J88" s="5"/>
    </row>
    <row r="89" spans="2:10" ht="11.25" customHeight="1" x14ac:dyDescent="0.25">
      <c r="B89" s="7"/>
      <c r="C89" s="11">
        <v>7140</v>
      </c>
      <c r="D89" s="14" t="s">
        <v>52</v>
      </c>
      <c r="E89" s="14" t="s">
        <v>131</v>
      </c>
      <c r="F89" s="5" t="s">
        <v>53</v>
      </c>
      <c r="G89" s="9">
        <v>45559360</v>
      </c>
      <c r="H89" s="10">
        <v>44986</v>
      </c>
      <c r="I89" s="10">
        <v>45002</v>
      </c>
      <c r="J89" s="5"/>
    </row>
    <row r="90" spans="2:10" ht="11.25" customHeight="1" x14ac:dyDescent="0.25">
      <c r="B90" s="7"/>
      <c r="C90" s="11">
        <v>300</v>
      </c>
      <c r="D90" s="14" t="s">
        <v>50</v>
      </c>
      <c r="E90" s="14" t="s">
        <v>158</v>
      </c>
      <c r="F90" s="5" t="s">
        <v>87</v>
      </c>
      <c r="G90" s="9">
        <v>358</v>
      </c>
      <c r="H90" s="10">
        <v>44985</v>
      </c>
      <c r="I90" s="10">
        <v>45002</v>
      </c>
      <c r="J90" s="5"/>
    </row>
    <row r="91" spans="2:10" ht="11.25" customHeight="1" x14ac:dyDescent="0.25">
      <c r="B91" s="7"/>
      <c r="C91" s="11">
        <v>3840</v>
      </c>
      <c r="D91" s="14" t="s">
        <v>88</v>
      </c>
      <c r="E91" s="14"/>
      <c r="F91" s="5" t="s">
        <v>87</v>
      </c>
      <c r="G91" s="9">
        <v>16</v>
      </c>
      <c r="H91" s="10">
        <v>44994</v>
      </c>
      <c r="I91" s="10">
        <v>45002</v>
      </c>
      <c r="J91" s="5"/>
    </row>
    <row r="92" spans="2:10" ht="11.25" customHeight="1" x14ac:dyDescent="0.25">
      <c r="B92" s="7"/>
      <c r="C92" s="11">
        <v>4811.66</v>
      </c>
      <c r="D92" s="14" t="s">
        <v>83</v>
      </c>
      <c r="E92" s="14" t="s">
        <v>152</v>
      </c>
      <c r="F92" s="5" t="s">
        <v>27</v>
      </c>
      <c r="G92" s="9">
        <v>477096</v>
      </c>
      <c r="H92" s="10">
        <v>44930</v>
      </c>
      <c r="I92" s="10">
        <v>45002</v>
      </c>
      <c r="J92" s="5"/>
    </row>
    <row r="93" spans="2:10" ht="11.25" customHeight="1" x14ac:dyDescent="0.25">
      <c r="B93" s="7"/>
      <c r="C93" s="11">
        <v>222.5</v>
      </c>
      <c r="D93" s="14" t="s">
        <v>51</v>
      </c>
      <c r="E93" s="5" t="s">
        <v>132</v>
      </c>
      <c r="F93" s="5" t="s">
        <v>27</v>
      </c>
      <c r="G93" s="9">
        <v>246701</v>
      </c>
      <c r="H93" s="10">
        <v>44972</v>
      </c>
      <c r="I93" s="10">
        <v>45002</v>
      </c>
      <c r="J93" s="5"/>
    </row>
    <row r="94" spans="2:10" ht="11.25" customHeight="1" x14ac:dyDescent="0.25">
      <c r="B94" s="7"/>
      <c r="C94" s="11">
        <v>1200</v>
      </c>
      <c r="D94" s="14" t="s">
        <v>89</v>
      </c>
      <c r="E94" s="14"/>
      <c r="F94" s="5" t="s">
        <v>90</v>
      </c>
      <c r="G94" s="9"/>
      <c r="H94" s="10">
        <v>44265</v>
      </c>
      <c r="I94" s="10">
        <v>45002</v>
      </c>
      <c r="J94" s="5"/>
    </row>
    <row r="95" spans="2:10" ht="11.25" customHeight="1" x14ac:dyDescent="0.25">
      <c r="B95" s="7"/>
      <c r="C95" s="11">
        <v>755.48</v>
      </c>
      <c r="D95" s="14" t="s">
        <v>91</v>
      </c>
      <c r="E95" s="14" t="s">
        <v>159</v>
      </c>
      <c r="F95" s="5" t="s">
        <v>55</v>
      </c>
      <c r="G95" s="9" t="s">
        <v>92</v>
      </c>
      <c r="H95" s="10">
        <v>44999</v>
      </c>
      <c r="I95" s="10">
        <v>45002</v>
      </c>
      <c r="J95" s="5"/>
    </row>
    <row r="96" spans="2:10" ht="11.25" customHeight="1" x14ac:dyDescent="0.25">
      <c r="B96" s="7"/>
      <c r="C96" s="11">
        <v>2055.54</v>
      </c>
      <c r="D96" s="14" t="s">
        <v>91</v>
      </c>
      <c r="E96" s="14" t="s">
        <v>159</v>
      </c>
      <c r="F96" s="5" t="s">
        <v>55</v>
      </c>
      <c r="G96" s="9" t="s">
        <v>93</v>
      </c>
      <c r="H96" s="10">
        <v>44999</v>
      </c>
      <c r="I96" s="10">
        <v>45002</v>
      </c>
      <c r="J96" s="5"/>
    </row>
    <row r="97" spans="2:10" ht="11.25" customHeight="1" x14ac:dyDescent="0.25">
      <c r="B97" s="7"/>
      <c r="C97" s="11">
        <v>476.4</v>
      </c>
      <c r="D97" s="14" t="s">
        <v>94</v>
      </c>
      <c r="E97" s="14" t="s">
        <v>160</v>
      </c>
      <c r="F97" s="5" t="s">
        <v>27</v>
      </c>
      <c r="G97" s="9">
        <v>2358</v>
      </c>
      <c r="H97" s="10">
        <v>44973</v>
      </c>
      <c r="I97" s="10">
        <v>45005</v>
      </c>
      <c r="J97" s="5"/>
    </row>
    <row r="98" spans="2:10" ht="11.25" customHeight="1" x14ac:dyDescent="0.25">
      <c r="B98" s="7"/>
      <c r="C98" s="11">
        <v>1854.3</v>
      </c>
      <c r="D98" s="14" t="s">
        <v>95</v>
      </c>
      <c r="E98" s="14" t="s">
        <v>161</v>
      </c>
      <c r="F98" s="5" t="s">
        <v>96</v>
      </c>
      <c r="G98" s="9">
        <v>9176</v>
      </c>
      <c r="H98" s="10">
        <v>44986</v>
      </c>
      <c r="I98" s="10">
        <v>45005</v>
      </c>
      <c r="J98" s="5"/>
    </row>
    <row r="99" spans="2:10" ht="11.25" customHeight="1" x14ac:dyDescent="0.25">
      <c r="B99" s="7"/>
      <c r="C99" s="11">
        <v>20971.87</v>
      </c>
      <c r="D99" s="14" t="s">
        <v>91</v>
      </c>
      <c r="E99" s="14" t="s">
        <v>159</v>
      </c>
      <c r="F99" s="5" t="s">
        <v>43</v>
      </c>
      <c r="G99" s="9" t="s">
        <v>97</v>
      </c>
      <c r="H99" s="10">
        <v>45000</v>
      </c>
      <c r="I99" s="10">
        <v>45005</v>
      </c>
      <c r="J99" s="5"/>
    </row>
    <row r="100" spans="2:10" ht="11.25" customHeight="1" x14ac:dyDescent="0.25">
      <c r="B100" s="7"/>
      <c r="C100" s="11">
        <v>820</v>
      </c>
      <c r="D100" s="14" t="s">
        <v>51</v>
      </c>
      <c r="E100" s="5" t="s">
        <v>132</v>
      </c>
      <c r="F100" s="5" t="s">
        <v>20</v>
      </c>
      <c r="G100" s="9">
        <v>246797</v>
      </c>
      <c r="H100" s="10">
        <v>44973</v>
      </c>
      <c r="I100" s="10">
        <v>45005</v>
      </c>
      <c r="J100" s="5"/>
    </row>
    <row r="101" spans="2:10" ht="11.25" customHeight="1" x14ac:dyDescent="0.25">
      <c r="B101" s="7"/>
      <c r="C101" s="11">
        <v>56.4</v>
      </c>
      <c r="D101" s="14" t="s">
        <v>51</v>
      </c>
      <c r="E101" s="5" t="s">
        <v>132</v>
      </c>
      <c r="F101" s="5" t="s">
        <v>27</v>
      </c>
      <c r="G101" s="9">
        <v>246794</v>
      </c>
      <c r="H101" s="10">
        <v>44973</v>
      </c>
      <c r="I101" s="10">
        <v>45005</v>
      </c>
      <c r="J101" s="5"/>
    </row>
    <row r="102" spans="2:10" ht="11.25" customHeight="1" x14ac:dyDescent="0.25">
      <c r="B102" s="7"/>
      <c r="C102" s="11">
        <v>9793.7000000000007</v>
      </c>
      <c r="D102" s="14" t="s">
        <v>91</v>
      </c>
      <c r="E102" s="14" t="s">
        <v>159</v>
      </c>
      <c r="F102" s="5" t="s">
        <v>43</v>
      </c>
      <c r="G102" s="9" t="s">
        <v>98</v>
      </c>
      <c r="H102" s="10">
        <v>44988</v>
      </c>
      <c r="I102" s="10">
        <v>45005</v>
      </c>
      <c r="J102" s="5"/>
    </row>
    <row r="103" spans="2:10" ht="11.25" customHeight="1" x14ac:dyDescent="0.25">
      <c r="B103" s="7"/>
      <c r="C103" s="11">
        <v>1170.71</v>
      </c>
      <c r="D103" s="14" t="s">
        <v>23</v>
      </c>
      <c r="E103" s="5" t="s">
        <v>133</v>
      </c>
      <c r="F103" s="5" t="s">
        <v>15</v>
      </c>
      <c r="G103" s="9">
        <v>61181</v>
      </c>
      <c r="H103" s="10">
        <v>44980</v>
      </c>
      <c r="I103" s="10">
        <v>45006</v>
      </c>
      <c r="J103" s="5"/>
    </row>
    <row r="104" spans="2:10" ht="11.25" customHeight="1" x14ac:dyDescent="0.25">
      <c r="B104" s="7"/>
      <c r="C104" s="11">
        <v>915.26</v>
      </c>
      <c r="D104" s="14" t="s">
        <v>23</v>
      </c>
      <c r="E104" s="5" t="s">
        <v>133</v>
      </c>
      <c r="F104" s="5" t="s">
        <v>15</v>
      </c>
      <c r="G104" s="9">
        <v>61146</v>
      </c>
      <c r="H104" s="10">
        <v>44979</v>
      </c>
      <c r="I104" s="10">
        <v>45006</v>
      </c>
      <c r="J104" s="5"/>
    </row>
    <row r="105" spans="2:10" ht="11.25" customHeight="1" x14ac:dyDescent="0.25">
      <c r="B105" s="7"/>
      <c r="C105" s="11">
        <v>3000</v>
      </c>
      <c r="D105" s="14" t="s">
        <v>100</v>
      </c>
      <c r="E105" s="14" t="s">
        <v>162</v>
      </c>
      <c r="F105" s="5" t="s">
        <v>73</v>
      </c>
      <c r="G105" s="9">
        <v>285</v>
      </c>
      <c r="H105" s="10">
        <v>44991</v>
      </c>
      <c r="I105" s="10">
        <v>45006</v>
      </c>
      <c r="J105" s="5"/>
    </row>
    <row r="106" spans="2:10" ht="11.25" customHeight="1" x14ac:dyDescent="0.25">
      <c r="B106" s="7"/>
      <c r="C106" s="11">
        <v>8017.42</v>
      </c>
      <c r="D106" s="14" t="s">
        <v>101</v>
      </c>
      <c r="E106" s="14" t="s">
        <v>163</v>
      </c>
      <c r="F106" s="5" t="s">
        <v>62</v>
      </c>
      <c r="G106" s="9">
        <v>36</v>
      </c>
      <c r="H106" s="10">
        <v>45000</v>
      </c>
      <c r="I106" s="10">
        <v>45006</v>
      </c>
      <c r="J106" s="5"/>
    </row>
    <row r="107" spans="2:10" ht="11.25" customHeight="1" x14ac:dyDescent="0.25">
      <c r="B107" s="7"/>
      <c r="C107" s="11">
        <v>867</v>
      </c>
      <c r="D107" s="14" t="s">
        <v>99</v>
      </c>
      <c r="E107" s="14" t="s">
        <v>171</v>
      </c>
      <c r="F107" s="5" t="s">
        <v>20</v>
      </c>
      <c r="G107" s="9">
        <v>12372</v>
      </c>
      <c r="H107" s="10">
        <v>44966</v>
      </c>
      <c r="I107" s="10">
        <v>45006</v>
      </c>
      <c r="J107" s="5"/>
    </row>
    <row r="108" spans="2:10" ht="11.25" customHeight="1" x14ac:dyDescent="0.25">
      <c r="B108" s="7"/>
      <c r="C108" s="11">
        <v>754.29</v>
      </c>
      <c r="D108" s="14" t="s">
        <v>102</v>
      </c>
      <c r="E108" s="14" t="s">
        <v>164</v>
      </c>
      <c r="F108" s="5" t="s">
        <v>55</v>
      </c>
      <c r="G108" s="9">
        <v>75652</v>
      </c>
      <c r="H108" s="10">
        <v>44922</v>
      </c>
      <c r="I108" s="10">
        <v>45008</v>
      </c>
      <c r="J108" s="5"/>
    </row>
    <row r="109" spans="2:10" ht="11.25" customHeight="1" x14ac:dyDescent="0.25">
      <c r="B109" s="7"/>
      <c r="C109" s="11">
        <v>3150</v>
      </c>
      <c r="D109" s="14" t="s">
        <v>51</v>
      </c>
      <c r="E109" s="5" t="s">
        <v>132</v>
      </c>
      <c r="F109" s="5" t="s">
        <v>20</v>
      </c>
      <c r="G109" s="9">
        <v>215609</v>
      </c>
      <c r="H109" s="10">
        <v>44658</v>
      </c>
      <c r="I109" s="10">
        <v>45008</v>
      </c>
      <c r="J109" s="5"/>
    </row>
    <row r="110" spans="2:10" ht="11.25" customHeight="1" x14ac:dyDescent="0.25">
      <c r="B110" s="7"/>
      <c r="C110" s="11">
        <v>110</v>
      </c>
      <c r="D110" s="14" t="s">
        <v>51</v>
      </c>
      <c r="E110" s="5" t="s">
        <v>132</v>
      </c>
      <c r="F110" s="5" t="s">
        <v>20</v>
      </c>
      <c r="G110" s="9">
        <v>215184</v>
      </c>
      <c r="H110" s="10">
        <v>44655</v>
      </c>
      <c r="I110" s="10">
        <v>45008</v>
      </c>
      <c r="J110" s="5"/>
    </row>
    <row r="111" spans="2:10" ht="11.25" customHeight="1" x14ac:dyDescent="0.25">
      <c r="B111" s="7"/>
      <c r="C111" s="11">
        <v>915.26</v>
      </c>
      <c r="D111" s="14" t="s">
        <v>23</v>
      </c>
      <c r="E111" s="5" t="s">
        <v>133</v>
      </c>
      <c r="F111" s="5" t="s">
        <v>15</v>
      </c>
      <c r="G111" s="9">
        <v>61265</v>
      </c>
      <c r="H111" s="10">
        <v>44985</v>
      </c>
      <c r="I111" s="10">
        <v>45008</v>
      </c>
      <c r="J111" s="5"/>
    </row>
    <row r="112" spans="2:10" ht="11.25" customHeight="1" x14ac:dyDescent="0.25">
      <c r="B112" s="7"/>
      <c r="C112" s="11">
        <v>1170.71</v>
      </c>
      <c r="D112" s="14" t="s">
        <v>23</v>
      </c>
      <c r="E112" s="5" t="s">
        <v>133</v>
      </c>
      <c r="F112" s="5" t="s">
        <v>15</v>
      </c>
      <c r="G112" s="9">
        <v>61375</v>
      </c>
      <c r="H112" s="10">
        <v>44988</v>
      </c>
      <c r="I112" s="10">
        <v>45008</v>
      </c>
      <c r="J112" s="5"/>
    </row>
    <row r="113" spans="2:10" ht="11.25" customHeight="1" x14ac:dyDescent="0.25">
      <c r="B113" s="7"/>
      <c r="C113" s="11">
        <v>11394.83</v>
      </c>
      <c r="D113" s="14" t="s">
        <v>103</v>
      </c>
      <c r="E113" s="14" t="s">
        <v>165</v>
      </c>
      <c r="F113" s="5" t="s">
        <v>104</v>
      </c>
      <c r="G113" s="9"/>
      <c r="H113" s="10">
        <v>44965</v>
      </c>
      <c r="I113" s="10">
        <v>45008</v>
      </c>
      <c r="J113" s="5"/>
    </row>
    <row r="114" spans="2:10" ht="11.25" customHeight="1" x14ac:dyDescent="0.25">
      <c r="B114" s="7"/>
      <c r="C114" s="11">
        <v>1100</v>
      </c>
      <c r="D114" s="14" t="s">
        <v>111</v>
      </c>
      <c r="E114" s="14" t="s">
        <v>166</v>
      </c>
      <c r="F114" s="5" t="s">
        <v>55</v>
      </c>
      <c r="G114" s="9">
        <v>759</v>
      </c>
      <c r="H114" s="10">
        <v>45008</v>
      </c>
      <c r="I114" s="10">
        <v>45012</v>
      </c>
      <c r="J114" s="5"/>
    </row>
    <row r="115" spans="2:10" ht="11.25" customHeight="1" x14ac:dyDescent="0.25">
      <c r="B115" s="7"/>
      <c r="C115" s="11">
        <v>327.32</v>
      </c>
      <c r="D115" s="14" t="s">
        <v>105</v>
      </c>
      <c r="E115" s="14" t="s">
        <v>172</v>
      </c>
      <c r="F115" s="5" t="s">
        <v>27</v>
      </c>
      <c r="G115" s="9">
        <v>96578</v>
      </c>
      <c r="H115" s="10">
        <v>45014</v>
      </c>
      <c r="I115" s="10">
        <v>45012</v>
      </c>
      <c r="J115" s="5" t="s">
        <v>106</v>
      </c>
    </row>
    <row r="116" spans="2:10" ht="11.25" customHeight="1" x14ac:dyDescent="0.25">
      <c r="B116" s="7"/>
      <c r="C116" s="11">
        <v>2469.5</v>
      </c>
      <c r="D116" s="14" t="s">
        <v>107</v>
      </c>
      <c r="E116" s="14" t="s">
        <v>173</v>
      </c>
      <c r="F116" s="5" t="s">
        <v>27</v>
      </c>
      <c r="G116" s="9">
        <v>575808</v>
      </c>
      <c r="H116" s="10">
        <v>45014</v>
      </c>
      <c r="I116" s="10">
        <v>45014</v>
      </c>
      <c r="J116" s="5" t="s">
        <v>106</v>
      </c>
    </row>
    <row r="117" spans="2:10" ht="11.25" customHeight="1" x14ac:dyDescent="0.25">
      <c r="B117" s="7"/>
      <c r="C117" s="11">
        <v>77707.97</v>
      </c>
      <c r="D117" s="14" t="s">
        <v>109</v>
      </c>
      <c r="E117" s="14"/>
      <c r="F117" s="5" t="s">
        <v>110</v>
      </c>
      <c r="G117" s="9"/>
      <c r="H117" s="10">
        <v>44988</v>
      </c>
      <c r="I117" s="10">
        <v>45014</v>
      </c>
      <c r="J117" s="5"/>
    </row>
    <row r="118" spans="2:10" ht="11.25" customHeight="1" x14ac:dyDescent="0.25">
      <c r="B118" s="7"/>
      <c r="C118" s="11">
        <v>999.9</v>
      </c>
      <c r="D118" s="14" t="s">
        <v>108</v>
      </c>
      <c r="E118" s="14" t="s">
        <v>174</v>
      </c>
      <c r="F118" s="5" t="s">
        <v>79</v>
      </c>
      <c r="G118" s="9"/>
      <c r="H118" s="10"/>
      <c r="I118" s="10">
        <v>45015</v>
      </c>
      <c r="J118" s="5"/>
    </row>
    <row r="119" spans="2:10" ht="11.25" customHeight="1" x14ac:dyDescent="0.25">
      <c r="B119" s="7"/>
      <c r="C119" s="11">
        <v>6888</v>
      </c>
      <c r="D119" s="14" t="s">
        <v>128</v>
      </c>
      <c r="E119" s="14" t="s">
        <v>175</v>
      </c>
      <c r="F119" s="5" t="s">
        <v>55</v>
      </c>
      <c r="G119" s="9">
        <v>699</v>
      </c>
      <c r="H119" s="10">
        <v>44965</v>
      </c>
      <c r="I119" s="10">
        <v>45016</v>
      </c>
      <c r="J119" s="5"/>
    </row>
    <row r="120" spans="2:10" ht="11.25" customHeight="1" x14ac:dyDescent="0.25">
      <c r="B120" s="7"/>
      <c r="C120" s="11">
        <v>5712</v>
      </c>
      <c r="D120" s="14" t="s">
        <v>128</v>
      </c>
      <c r="E120" s="14" t="s">
        <v>175</v>
      </c>
      <c r="F120" s="5" t="s">
        <v>55</v>
      </c>
      <c r="G120" s="9">
        <v>701</v>
      </c>
      <c r="H120" s="10">
        <v>45014</v>
      </c>
      <c r="I120" s="10">
        <v>45016</v>
      </c>
      <c r="J120" s="5"/>
    </row>
    <row r="121" spans="2:10" ht="12" customHeight="1" x14ac:dyDescent="0.25">
      <c r="B121" s="7"/>
      <c r="C121" s="11">
        <f>270+69.5+44+11+320+11+11+22</f>
        <v>758.5</v>
      </c>
      <c r="D121" s="14" t="s">
        <v>26</v>
      </c>
      <c r="E121" s="14"/>
      <c r="F121" s="5" t="s">
        <v>21</v>
      </c>
      <c r="G121" s="9"/>
      <c r="H121" s="10"/>
      <c r="I121" s="10"/>
      <c r="J121" s="5"/>
    </row>
    <row r="122" spans="2:10" x14ac:dyDescent="0.25">
      <c r="B122" s="12">
        <f>SUM(B6:B121)</f>
        <v>1637570.17</v>
      </c>
      <c r="C122" s="12">
        <f>SUM(C6:C121)</f>
        <v>1637530.6199999994</v>
      </c>
      <c r="D122" s="3"/>
      <c r="E122" s="3"/>
      <c r="F122" s="1"/>
      <c r="G122" s="1"/>
      <c r="H122" s="1"/>
      <c r="I122" s="1"/>
      <c r="J122" s="1"/>
    </row>
    <row r="123" spans="2:10" x14ac:dyDescent="0.25">
      <c r="B123" s="12">
        <f>B122</f>
        <v>1637570.17</v>
      </c>
      <c r="C123" s="12">
        <f>C122</f>
        <v>1637530.6199999994</v>
      </c>
      <c r="D123" s="3"/>
      <c r="E123" s="3"/>
      <c r="F123" s="1"/>
      <c r="G123" s="1"/>
      <c r="H123" s="1"/>
      <c r="I123" s="1"/>
      <c r="J123" s="1"/>
    </row>
    <row r="124" spans="2:10" ht="23.25" x14ac:dyDescent="0.35">
      <c r="B124" s="19" t="str">
        <f>IF(B123&gt;C123, "saldo credor", "saldo devedor")</f>
        <v>saldo credor</v>
      </c>
      <c r="C124" s="19"/>
      <c r="D124" s="13">
        <f>B122-C122</f>
        <v>39.550000000512227</v>
      </c>
      <c r="E124" s="13"/>
      <c r="F124" s="1"/>
      <c r="G124" s="1"/>
      <c r="H124" s="1"/>
      <c r="I124" s="1"/>
      <c r="J124" s="1"/>
    </row>
    <row r="125" spans="2:10" x14ac:dyDescent="0.25">
      <c r="B125" s="2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2"/>
      <c r="C126" s="2"/>
      <c r="D126" s="1"/>
      <c r="E126" s="1"/>
      <c r="F126" s="1"/>
      <c r="G126" s="1"/>
      <c r="H126" s="1"/>
      <c r="I126" s="1"/>
      <c r="J126" s="1"/>
    </row>
    <row r="127" spans="2:10" x14ac:dyDescent="0.25">
      <c r="B127" s="1"/>
      <c r="C127" s="2"/>
      <c r="D127" s="2"/>
      <c r="E127" s="2"/>
      <c r="F127" s="1"/>
      <c r="G127" s="1"/>
      <c r="H127" s="1"/>
      <c r="I127" s="1"/>
      <c r="J127" s="1"/>
    </row>
    <row r="128" spans="2:10" x14ac:dyDescent="0.25">
      <c r="B128" s="17"/>
      <c r="C128" s="18"/>
      <c r="D128" s="18"/>
      <c r="E128" s="16"/>
      <c r="F128" s="1"/>
      <c r="G128" s="1"/>
      <c r="H128" s="1"/>
      <c r="I128" s="1"/>
      <c r="J128" s="1"/>
    </row>
    <row r="129" spans="2:10" x14ac:dyDescent="0.25">
      <c r="B129" s="1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1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1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1"/>
      <c r="C134" s="2"/>
      <c r="D134" s="1"/>
      <c r="E134" s="1"/>
      <c r="F134" s="1"/>
      <c r="G134" s="1"/>
      <c r="H134" s="1"/>
      <c r="I134" s="1"/>
      <c r="J134" s="1"/>
    </row>
    <row r="135" spans="2:10" x14ac:dyDescent="0.25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1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1"/>
      <c r="C137" s="1"/>
      <c r="D137" s="1"/>
      <c r="E137" s="1"/>
      <c r="F137" s="1"/>
      <c r="G137" s="1"/>
      <c r="H137" s="1"/>
      <c r="I137" s="1"/>
      <c r="J137" s="1"/>
    </row>
  </sheetData>
  <autoFilter ref="A5:J124" xr:uid="{AC25E2A4-C5AD-4018-B01B-2A640B425DE1}"/>
  <sortState xmlns:xlrd2="http://schemas.microsoft.com/office/spreadsheetml/2017/richdata2" ref="C116:J120">
    <sortCondition ref="I116:I120"/>
  </sortState>
  <mergeCells count="3">
    <mergeCell ref="B128:D128"/>
    <mergeCell ref="B124:C124"/>
    <mergeCell ref="B4:J4"/>
  </mergeCells>
  <pageMargins left="0.511811024" right="0.511811024" top="0.78740157499999996" bottom="0.78740157499999996" header="0.31496062000000002" footer="0.31496062000000002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9E05-3CA7-419A-960A-B636BFFD1F58}">
  <dimension ref="B1:S49"/>
  <sheetViews>
    <sheetView topLeftCell="B1" zoomScaleNormal="100" workbookViewId="0">
      <selection activeCell="D27" sqref="D27"/>
    </sheetView>
  </sheetViews>
  <sheetFormatPr defaultRowHeight="15" x14ac:dyDescent="0.25"/>
  <cols>
    <col min="1" max="1" width="0" hidden="1" customWidth="1"/>
    <col min="2" max="2" width="13.28515625" customWidth="1"/>
    <col min="3" max="3" width="12.42578125" customWidth="1"/>
    <col min="4" max="4" width="26.140625" bestFit="1" customWidth="1"/>
    <col min="5" max="5" width="18.42578125" hidden="1" customWidth="1"/>
    <col min="6" max="6" width="18" hidden="1" customWidth="1"/>
    <col min="7" max="7" width="8.28515625" hidden="1" customWidth="1"/>
    <col min="8" max="8" width="8.140625" customWidth="1"/>
    <col min="9" max="9" width="32" customWidth="1"/>
    <col min="12" max="12" width="11.5703125" bestFit="1" customWidth="1"/>
  </cols>
  <sheetData>
    <row r="1" spans="2:1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9" x14ac:dyDescent="0.25">
      <c r="B4" s="20" t="s">
        <v>9</v>
      </c>
      <c r="C4" s="20"/>
      <c r="D4" s="20"/>
      <c r="E4" s="20"/>
      <c r="F4" s="20"/>
      <c r="G4" s="20"/>
      <c r="H4" s="20"/>
      <c r="I4" s="20"/>
      <c r="J4" s="1"/>
      <c r="K4" s="1"/>
      <c r="L4" s="1"/>
      <c r="M4" s="1"/>
      <c r="N4" s="1"/>
      <c r="O4" s="1"/>
      <c r="P4" s="1"/>
    </row>
    <row r="5" spans="2:19" x14ac:dyDescent="0.25">
      <c r="B5" s="4" t="s">
        <v>1</v>
      </c>
      <c r="C5" s="4" t="s">
        <v>0</v>
      </c>
      <c r="D5" s="4" t="s">
        <v>2</v>
      </c>
      <c r="E5" s="4" t="s">
        <v>3</v>
      </c>
      <c r="F5" s="4" t="s">
        <v>8</v>
      </c>
      <c r="G5" s="4" t="s">
        <v>4</v>
      </c>
      <c r="H5" s="4" t="s">
        <v>5</v>
      </c>
      <c r="I5" s="4" t="s">
        <v>6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x14ac:dyDescent="0.25">
      <c r="B6" s="15">
        <v>1</v>
      </c>
      <c r="C6" s="8"/>
      <c r="D6" s="6" t="s">
        <v>112</v>
      </c>
      <c r="E6" s="5"/>
      <c r="F6" s="9"/>
      <c r="G6" s="5"/>
      <c r="H6" s="10"/>
      <c r="I6" s="5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x14ac:dyDescent="0.25">
      <c r="B7" s="7">
        <v>9000</v>
      </c>
      <c r="C7" s="7"/>
      <c r="D7" s="5" t="s">
        <v>11</v>
      </c>
      <c r="E7" s="5"/>
      <c r="F7" s="9"/>
      <c r="G7" s="10"/>
      <c r="H7" s="10">
        <v>44987</v>
      </c>
      <c r="I7" s="5"/>
      <c r="J7" s="1"/>
      <c r="K7" s="1"/>
      <c r="L7" s="1"/>
      <c r="M7" s="1"/>
      <c r="N7" s="1"/>
      <c r="O7" s="1"/>
      <c r="P7" s="1"/>
      <c r="Q7" s="1"/>
      <c r="R7" s="1"/>
      <c r="S7" s="1"/>
    </row>
    <row r="8" spans="2:19" x14ac:dyDescent="0.25">
      <c r="B8" s="7">
        <v>3200</v>
      </c>
      <c r="C8" s="7"/>
      <c r="D8" s="5" t="s">
        <v>11</v>
      </c>
      <c r="E8" s="5"/>
      <c r="F8" s="9"/>
      <c r="G8" s="10"/>
      <c r="H8" s="10">
        <v>44988</v>
      </c>
      <c r="I8" s="5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x14ac:dyDescent="0.25">
      <c r="B9" s="7">
        <v>231200</v>
      </c>
      <c r="C9" s="7"/>
      <c r="D9" s="5" t="s">
        <v>11</v>
      </c>
      <c r="E9" s="5"/>
      <c r="F9" s="9"/>
      <c r="G9" s="10"/>
      <c r="H9" s="10">
        <v>44991</v>
      </c>
      <c r="I9" s="5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x14ac:dyDescent="0.25">
      <c r="B10" s="7">
        <v>7500</v>
      </c>
      <c r="C10" s="7"/>
      <c r="D10" s="5" t="s">
        <v>11</v>
      </c>
      <c r="E10" s="5"/>
      <c r="F10" s="9"/>
      <c r="G10" s="10"/>
      <c r="H10" s="10">
        <v>44995</v>
      </c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7">
        <v>2900</v>
      </c>
      <c r="C11" s="7"/>
      <c r="D11" s="5" t="s">
        <v>11</v>
      </c>
      <c r="E11" s="5"/>
      <c r="F11" s="9"/>
      <c r="G11" s="10"/>
      <c r="H11" s="10">
        <v>44998</v>
      </c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7">
        <v>2300</v>
      </c>
      <c r="C12" s="7"/>
      <c r="D12" s="5" t="s">
        <v>11</v>
      </c>
      <c r="E12" s="5"/>
      <c r="F12" s="9"/>
      <c r="G12" s="10"/>
      <c r="H12" s="10">
        <v>44999</v>
      </c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7">
        <v>900</v>
      </c>
      <c r="C13" s="7"/>
      <c r="D13" s="5" t="s">
        <v>11</v>
      </c>
      <c r="E13" s="5"/>
      <c r="F13" s="9"/>
      <c r="G13" s="10"/>
      <c r="H13" s="10">
        <v>45002</v>
      </c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7">
        <v>77707.97</v>
      </c>
      <c r="C14" s="7"/>
      <c r="D14" s="5" t="s">
        <v>113</v>
      </c>
      <c r="E14" s="5"/>
      <c r="F14" s="9"/>
      <c r="G14" s="10"/>
      <c r="H14" s="10">
        <v>45014</v>
      </c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7">
        <v>13500</v>
      </c>
      <c r="C15" s="7"/>
      <c r="D15" s="5" t="s">
        <v>11</v>
      </c>
      <c r="E15" s="5"/>
      <c r="F15" s="9"/>
      <c r="G15" s="10"/>
      <c r="H15" s="10">
        <v>45015</v>
      </c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7"/>
      <c r="C16" s="7">
        <v>3172.41</v>
      </c>
      <c r="D16" s="5" t="s">
        <v>114</v>
      </c>
      <c r="E16" s="5"/>
      <c r="F16" s="9"/>
      <c r="G16" s="10"/>
      <c r="H16" s="10">
        <v>44987</v>
      </c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7"/>
      <c r="C17" s="7">
        <v>2705.15</v>
      </c>
      <c r="D17" s="5" t="s">
        <v>115</v>
      </c>
      <c r="E17" s="5"/>
      <c r="F17" s="9"/>
      <c r="G17" s="10"/>
      <c r="H17" s="10">
        <v>44987</v>
      </c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7"/>
      <c r="C18" s="7">
        <v>3035.59</v>
      </c>
      <c r="D18" s="5" t="s">
        <v>116</v>
      </c>
      <c r="E18" s="5"/>
      <c r="F18" s="9"/>
      <c r="G18" s="10"/>
      <c r="H18" s="10">
        <v>44987</v>
      </c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7"/>
      <c r="C19" s="7">
        <v>3198.78</v>
      </c>
      <c r="D19" s="5" t="s">
        <v>117</v>
      </c>
      <c r="E19" s="5"/>
      <c r="F19" s="9"/>
      <c r="G19" s="10"/>
      <c r="H19" s="10">
        <v>44988</v>
      </c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7"/>
      <c r="C20" s="7">
        <v>3285.53</v>
      </c>
      <c r="D20" s="5" t="s">
        <v>118</v>
      </c>
      <c r="E20" s="5"/>
      <c r="F20" s="9"/>
      <c r="G20" s="10"/>
      <c r="H20" s="10">
        <v>44991</v>
      </c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7"/>
      <c r="C21" s="7">
        <v>6270.32</v>
      </c>
      <c r="D21" s="5" t="s">
        <v>119</v>
      </c>
      <c r="E21" s="5"/>
      <c r="F21" s="9"/>
      <c r="G21" s="10"/>
      <c r="H21" s="10">
        <v>44995</v>
      </c>
      <c r="I21" s="5" t="s">
        <v>120</v>
      </c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x14ac:dyDescent="0.25">
      <c r="B22" s="7"/>
      <c r="C22" s="7">
        <v>1132.27</v>
      </c>
      <c r="D22" s="5" t="s">
        <v>121</v>
      </c>
      <c r="E22" s="5"/>
      <c r="F22" s="9"/>
      <c r="G22" s="10"/>
      <c r="H22" s="10">
        <v>44995</v>
      </c>
      <c r="I22" s="5" t="s">
        <v>122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x14ac:dyDescent="0.25">
      <c r="B23" s="7"/>
      <c r="C23" s="7">
        <v>2878.17</v>
      </c>
      <c r="D23" s="5" t="s">
        <v>123</v>
      </c>
      <c r="E23" s="5"/>
      <c r="F23" s="9"/>
      <c r="G23" s="10"/>
      <c r="H23" s="10">
        <v>44998</v>
      </c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7"/>
      <c r="C24" s="7">
        <v>2308.17</v>
      </c>
      <c r="D24" s="5" t="s">
        <v>124</v>
      </c>
      <c r="E24" s="5"/>
      <c r="F24" s="9"/>
      <c r="G24" s="10"/>
      <c r="H24" s="10">
        <v>44999</v>
      </c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x14ac:dyDescent="0.25">
      <c r="B25" s="7"/>
      <c r="C25" s="7">
        <v>868.64</v>
      </c>
      <c r="D25" s="5" t="s">
        <v>125</v>
      </c>
      <c r="E25" s="5"/>
      <c r="F25" s="9"/>
      <c r="G25" s="10"/>
      <c r="H25" s="10">
        <v>45002</v>
      </c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x14ac:dyDescent="0.25">
      <c r="B26" s="7"/>
      <c r="C26" s="7">
        <v>59.45</v>
      </c>
      <c r="D26" s="5" t="s">
        <v>126</v>
      </c>
      <c r="E26" s="5"/>
      <c r="F26" s="9"/>
      <c r="G26" s="10"/>
      <c r="H26" s="10">
        <v>45005</v>
      </c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x14ac:dyDescent="0.25">
      <c r="B27" s="7"/>
      <c r="C27" s="7">
        <v>227950.02</v>
      </c>
      <c r="D27" s="5" t="s">
        <v>25</v>
      </c>
      <c r="E27" s="5"/>
      <c r="F27" s="9"/>
      <c r="G27" s="10"/>
      <c r="H27" s="10">
        <v>45007</v>
      </c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x14ac:dyDescent="0.25">
      <c r="B28" s="7"/>
      <c r="C28" s="7">
        <v>77707.97</v>
      </c>
      <c r="D28" s="5" t="s">
        <v>25</v>
      </c>
      <c r="E28" s="5"/>
      <c r="F28" s="9"/>
      <c r="G28" s="10"/>
      <c r="H28" s="10">
        <v>45014</v>
      </c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x14ac:dyDescent="0.25">
      <c r="B29" s="7"/>
      <c r="C29" s="7">
        <v>13446.32</v>
      </c>
      <c r="D29" s="5" t="s">
        <v>127</v>
      </c>
      <c r="E29" s="5"/>
      <c r="F29" s="9"/>
      <c r="G29" s="10"/>
      <c r="H29" s="10">
        <v>45015</v>
      </c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x14ac:dyDescent="0.25">
      <c r="B30" s="7"/>
      <c r="C30" s="7">
        <f>69.5+66</f>
        <v>135.5</v>
      </c>
      <c r="D30" s="5" t="s">
        <v>21</v>
      </c>
      <c r="E30" s="5"/>
      <c r="F30" s="9"/>
      <c r="G30" s="10"/>
      <c r="H30" s="10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hidden="1" x14ac:dyDescent="0.25">
      <c r="B31" s="12">
        <f>SUM(B6:B27)</f>
        <v>348208.97</v>
      </c>
      <c r="C31" s="12">
        <f>SUM(C6:C30)</f>
        <v>348154.29</v>
      </c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x14ac:dyDescent="0.25">
      <c r="B32" s="12">
        <f>B31</f>
        <v>348208.97</v>
      </c>
      <c r="C32" s="12">
        <f>C31</f>
        <v>348154.29</v>
      </c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ht="23.25" x14ac:dyDescent="0.35">
      <c r="B34" s="19" t="str">
        <f>IF(B32&gt;C32, "saldo credor", "saldo devedor")</f>
        <v>saldo credor</v>
      </c>
      <c r="C34" s="19"/>
      <c r="D34" s="13">
        <f>B31-C31</f>
        <v>54.679999999993015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2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7"/>
      <c r="C40" s="18"/>
      <c r="D40" s="1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</sheetData>
  <autoFilter ref="A5:I32" xr:uid="{AC25E2A4-C5AD-4018-B01B-2A640B425DE1}"/>
  <mergeCells count="3">
    <mergeCell ref="B34:C34"/>
    <mergeCell ref="B40:D40"/>
    <mergeCell ref="B4:I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 de Dados</vt:lpstr>
      <vt:lpstr>Base Dados Fundo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IBSAÚDE</dc:creator>
  <cp:lastModifiedBy>IBSAÚDE</cp:lastModifiedBy>
  <cp:lastPrinted>2023-04-04T14:13:04Z</cp:lastPrinted>
  <dcterms:created xsi:type="dcterms:W3CDTF">2021-01-29T17:54:53Z</dcterms:created>
  <dcterms:modified xsi:type="dcterms:W3CDTF">2024-09-25T18:56:16Z</dcterms:modified>
</cp:coreProperties>
</file>